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9420" windowHeight="5775" activeTab="0"/>
  </bookViews>
  <sheets>
    <sheet name="IS" sheetId="1" r:id="rId1"/>
    <sheet name="BS" sheetId="2" r:id="rId2"/>
    <sheet name="EQUITY" sheetId="3" r:id="rId3"/>
    <sheet name="Notes" sheetId="4" r:id="rId4"/>
    <sheet name="Cashflow" sheetId="5" r:id="rId5"/>
  </sheets>
  <externalReferences>
    <externalReference r:id="rId8"/>
    <externalReference r:id="rId9"/>
  </externalReferences>
  <definedNames>
    <definedName name="_xlnm.Print_Area" localSheetId="3">'Notes'!$A$1:$L$242</definedName>
  </definedNames>
  <calcPr fullCalcOnLoad="1"/>
</workbook>
</file>

<file path=xl/sharedStrings.xml><?xml version="1.0" encoding="utf-8"?>
<sst xmlns="http://schemas.openxmlformats.org/spreadsheetml/2006/main" count="317" uniqueCount="252">
  <si>
    <t xml:space="preserve">PALETTE MULTIMEDIA BERHAD </t>
  </si>
  <si>
    <t>(Company No.: 420056-K)</t>
  </si>
  <si>
    <t>CONDENSED CONSOLIDATED INCOME STATEMENTS</t>
  </si>
  <si>
    <t>(Unaudited)</t>
  </si>
  <si>
    <t xml:space="preserve">Current </t>
  </si>
  <si>
    <t>Comparative</t>
  </si>
  <si>
    <t>Quarter</t>
  </si>
  <si>
    <t xml:space="preserve">12 Months </t>
  </si>
  <si>
    <t xml:space="preserve">Ended </t>
  </si>
  <si>
    <t>Cumulative</t>
  </si>
  <si>
    <t>31 Dec</t>
  </si>
  <si>
    <t>To Date</t>
  </si>
  <si>
    <t>RM'000</t>
  </si>
  <si>
    <t>(Audited)</t>
  </si>
  <si>
    <t>Revenue</t>
  </si>
  <si>
    <t>Operating Expenses</t>
  </si>
  <si>
    <t>Other Operating Income</t>
  </si>
  <si>
    <t>Finance Cost</t>
  </si>
  <si>
    <t>Taxation</t>
  </si>
  <si>
    <t>Minority Interest</t>
  </si>
  <si>
    <t>EPS - Basic (sen)</t>
  </si>
  <si>
    <t xml:space="preserve">       - Diluted (sen)</t>
  </si>
  <si>
    <t>Note:</t>
  </si>
  <si>
    <t>As At</t>
  </si>
  <si>
    <t>31 December</t>
  </si>
  <si>
    <t>Property, Plant and Equipment</t>
  </si>
  <si>
    <t>Intangible Assets</t>
  </si>
  <si>
    <t>Current Assets</t>
  </si>
  <si>
    <t>Inventories</t>
  </si>
  <si>
    <t>Debtors</t>
  </si>
  <si>
    <t>Cash and Cash Equivalents</t>
  </si>
  <si>
    <t>Current Liabilities</t>
  </si>
  <si>
    <t>Payables</t>
  </si>
  <si>
    <t>Net Current Assets</t>
  </si>
  <si>
    <t>Share Capital</t>
  </si>
  <si>
    <t>Reserves</t>
  </si>
  <si>
    <t>Long Term Liabilities</t>
  </si>
  <si>
    <t>Other Deferred Liabilities</t>
  </si>
  <si>
    <t>Shareholders' Equity</t>
  </si>
  <si>
    <t xml:space="preserve">              </t>
  </si>
  <si>
    <t>The Condensed Consolidated Balance Sheets should be read in conjunction with the</t>
  </si>
  <si>
    <t>CONDENSED CONSOLIDATED STATEMENT OF CHANGES IN EQUITY</t>
  </si>
  <si>
    <t>Reserve</t>
  </si>
  <si>
    <t>Distributable</t>
  </si>
  <si>
    <t>Share</t>
  </si>
  <si>
    <t>Attributable</t>
  </si>
  <si>
    <t>Retained</t>
  </si>
  <si>
    <t>Capital</t>
  </si>
  <si>
    <t>to Capital</t>
  </si>
  <si>
    <t>to Revenue</t>
  </si>
  <si>
    <t>Profits</t>
  </si>
  <si>
    <t>Total</t>
  </si>
  <si>
    <t>At 1 January 2004</t>
  </si>
  <si>
    <t>Issue of ordinary shares pursuant Private</t>
  </si>
  <si>
    <t>Placement</t>
  </si>
  <si>
    <t>Net profit for the period</t>
  </si>
  <si>
    <t>Exchange reserve</t>
  </si>
  <si>
    <t>At 31 December 2004</t>
  </si>
  <si>
    <t>The Condensed Consolidated Statements of Changes in Equity should be read in conjunction with the</t>
  </si>
  <si>
    <t xml:space="preserve"> notes attached to this interim financial statements.</t>
  </si>
  <si>
    <t>CONDENSED CONSOLIDATED CASH FLOW STATEMENT</t>
  </si>
  <si>
    <t>12 Months</t>
  </si>
  <si>
    <t>Ended</t>
  </si>
  <si>
    <t>31 Dec 2004</t>
  </si>
  <si>
    <t>CASH FLOW FROM OPERATING ACTIVITIES</t>
  </si>
  <si>
    <t>Adjustment for:</t>
  </si>
  <si>
    <t>Net cash flow used in operating activities</t>
  </si>
  <si>
    <t>Proceed from Private Placement</t>
  </si>
  <si>
    <t>CASH AND CASH EQUIVALENTS AT 31 DECEMBER</t>
  </si>
  <si>
    <t>The Condensed Consolidated Cash Flow Statement should be read in conjunction with the</t>
  </si>
  <si>
    <t>SELECTED EXPLANATORY NOTES</t>
  </si>
  <si>
    <t>1.</t>
  </si>
  <si>
    <t>Accounting Policies and Methods Of Computation</t>
  </si>
  <si>
    <t>2.</t>
  </si>
  <si>
    <t>Audit Report</t>
  </si>
  <si>
    <t>3.</t>
  </si>
  <si>
    <t>Seasonality or Cyclicality</t>
  </si>
  <si>
    <t>4.</t>
  </si>
  <si>
    <t>Unusual Items</t>
  </si>
  <si>
    <t>5.</t>
  </si>
  <si>
    <t>Changes In Estimates Of Amount Reported Previously Affecting Current Interim Period</t>
  </si>
  <si>
    <t>6.</t>
  </si>
  <si>
    <t>Debts and Equity Securities</t>
  </si>
  <si>
    <t>7.</t>
  </si>
  <si>
    <t>Dividends Paid Or Proposed</t>
  </si>
  <si>
    <t>8.</t>
  </si>
  <si>
    <t>Segmental Reporting</t>
  </si>
  <si>
    <t>Geographical segments</t>
  </si>
  <si>
    <t>Malaysia</t>
  </si>
  <si>
    <t xml:space="preserve">Indonesia </t>
  </si>
  <si>
    <t>Elimination</t>
  </si>
  <si>
    <t>Consolidated</t>
  </si>
  <si>
    <t>REVENUE</t>
  </si>
  <si>
    <t>Inter-Segment Sales</t>
  </si>
  <si>
    <t>Total Revenue</t>
  </si>
  <si>
    <t>RESULT</t>
  </si>
  <si>
    <t>Segment Result</t>
  </si>
  <si>
    <t>Unalloted Corporate Exp.</t>
  </si>
  <si>
    <t>Operating Profit</t>
  </si>
  <si>
    <t>Interest Expense</t>
  </si>
  <si>
    <t>Interest Income</t>
  </si>
  <si>
    <t>9.</t>
  </si>
  <si>
    <t>Valuation of Property, Plant and Equipment</t>
  </si>
  <si>
    <t>10.</t>
  </si>
  <si>
    <t>Subsequent Events</t>
  </si>
  <si>
    <t>11.</t>
  </si>
  <si>
    <t>Change In The Composition of The Group</t>
  </si>
  <si>
    <t>12.</t>
  </si>
  <si>
    <t>Changes In Contingent Liabilities &amp; Assets</t>
  </si>
  <si>
    <t>13.</t>
  </si>
  <si>
    <t>Review Of Performance</t>
  </si>
  <si>
    <t>14.</t>
  </si>
  <si>
    <t>15.</t>
  </si>
  <si>
    <t>Commentary Of Prospects</t>
  </si>
  <si>
    <t>16.</t>
  </si>
  <si>
    <t>Profit Forecast</t>
  </si>
  <si>
    <t>17.</t>
  </si>
  <si>
    <t>18.</t>
  </si>
  <si>
    <t>Unquoted Investments / Properties</t>
  </si>
  <si>
    <t>19.</t>
  </si>
  <si>
    <t>Purchase or Disposal of Quoted Securities</t>
  </si>
  <si>
    <t>20.</t>
  </si>
  <si>
    <t>Corporate Proposal</t>
  </si>
  <si>
    <t>(1) Status of Corporate Proposal</t>
  </si>
  <si>
    <t>(2) Status of Utilisation of Proceeds</t>
  </si>
  <si>
    <t>Proposed</t>
  </si>
  <si>
    <t>Actual</t>
  </si>
  <si>
    <t>Utilisation</t>
  </si>
  <si>
    <t>Working capital</t>
  </si>
  <si>
    <t>R&amp;D expenditure</t>
  </si>
  <si>
    <t>Listing expenses</t>
  </si>
  <si>
    <t>21.</t>
  </si>
  <si>
    <t>Group Borrowings and Debt Securities</t>
  </si>
  <si>
    <t>Short Term</t>
  </si>
  <si>
    <t>Long Term</t>
  </si>
  <si>
    <t>RM '000</t>
  </si>
  <si>
    <t>Secured</t>
  </si>
  <si>
    <t>Unsecured</t>
  </si>
  <si>
    <t>22.</t>
  </si>
  <si>
    <t>Off Balance Sheet Financial Instruments</t>
  </si>
  <si>
    <t>23.</t>
  </si>
  <si>
    <t>Material Litigation</t>
  </si>
  <si>
    <t>24.</t>
  </si>
  <si>
    <t>Basic Earnings Per Share</t>
  </si>
  <si>
    <t>The basic earnings per share for the quarter and cumulative year to date are computed as follow:</t>
  </si>
  <si>
    <t>Individual quarter ended</t>
  </si>
  <si>
    <t>Cumulative quarter ended</t>
  </si>
  <si>
    <t>Weighted average number of ordinary</t>
  </si>
  <si>
    <t xml:space="preserve">   shares in issue ('000)</t>
  </si>
  <si>
    <t>Basic Earnings Per Share (sen)</t>
  </si>
  <si>
    <t>By Order Of the Board</t>
  </si>
  <si>
    <t>Lim Seck Wah</t>
  </si>
  <si>
    <t>(MAICSA 0799845)</t>
  </si>
  <si>
    <t>Secretary</t>
  </si>
  <si>
    <t>FOR THE FOURTH QUARTER ENDED 31 DECEMBER 2005</t>
  </si>
  <si>
    <t>CONDENSED BALANCE SHEETS AS AT 31 DECEMBER 2005</t>
  </si>
  <si>
    <t>At 1 January 2005</t>
  </si>
  <si>
    <t>At 31 December 2005</t>
  </si>
  <si>
    <t>(Loss)/Profit before taxation</t>
  </si>
  <si>
    <t>Depreciation</t>
  </si>
  <si>
    <t>Amortisation of development cost</t>
  </si>
  <si>
    <t>Interest expenses</t>
  </si>
  <si>
    <t>Operating (loss)/ profit before working capital changes</t>
  </si>
  <si>
    <t>Decrease in inventories</t>
  </si>
  <si>
    <t>Decrease in payables</t>
  </si>
  <si>
    <t>Interest paid</t>
  </si>
  <si>
    <t>Purchase of property, plant &amp; equipment</t>
  </si>
  <si>
    <t>Increase/(Decrease) in  borrowings</t>
  </si>
  <si>
    <t>Repayment of term loan</t>
  </si>
  <si>
    <t xml:space="preserve">CASH AND CASH EQUIVALENTS AT 1 JANUARY </t>
  </si>
  <si>
    <t>Annual Financial Report for the year ended 31 December 2004 and the accompanying</t>
  </si>
  <si>
    <t xml:space="preserve"> explanatory notes attached to this interim financial statements.</t>
  </si>
  <si>
    <t>The interim financial report has been prepared in accordance with FRS 134 (formerly known as MASB 26-Interim Financial Reporting) and Appendix 7A of the Listing</t>
  </si>
  <si>
    <t>computation are followed in the interim financial statements as compared with the annual financial statements for the financial year ended 31 December 2004.</t>
  </si>
  <si>
    <t xml:space="preserve">explanatory notes attached to the interim financial statements provide an explanation of events and transactions that are significant to an </t>
  </si>
  <si>
    <t>understanding of the changes in the financial position and performance of the Group since the financial year ended 31 December 2004.</t>
  </si>
  <si>
    <t>The accounting policies and the methods of the computation adopted by the Group in this interim financial report are consistent with those adopted in</t>
  </si>
  <si>
    <t>the financial statements for the financial  year ended 31 December 2004.</t>
  </si>
  <si>
    <t xml:space="preserve">Other than non-qualification on the local subsidiary and qualification on the foreign subsidiary on the appropriateness of preparing the financial </t>
  </si>
  <si>
    <t xml:space="preserve">statements on a going concern basis, the auditors' report of the Company's annual financial statements for the financial year ended 31 December 2004 </t>
  </si>
  <si>
    <t>was not subject to any qualification.</t>
  </si>
  <si>
    <t>28 February 2006</t>
  </si>
  <si>
    <t xml:space="preserve"> </t>
  </si>
  <si>
    <t>The Company has filed a suit in the High Court of Malaya in Kuala Lumpur on 9 March 2004 against Asustek Computer Inc. ("Asustek"),</t>
  </si>
  <si>
    <t>a company incorporated in Taiwan for the supply of defective goods valued at RM3,634,993.49, as the first defendant.</t>
  </si>
  <si>
    <t xml:space="preserve">The suit has been fixed for case management on 26 May 2005.  The first defendant's application to amend </t>
  </si>
  <si>
    <t xml:space="preserve">its Statement of Defence and Counterclaim has also been fixed for hearing on 26 May 2005 which was subsequently postponed to 26 July 2005.  </t>
  </si>
  <si>
    <t xml:space="preserve">However, the Court had adjourned the  hearing date to 27 September  2005 for further case management as the Learned Judge was not available on  </t>
  </si>
  <si>
    <t>26 July 2005.  The Company has also successfully obtained an order to stop and restrain the second defendant, Bumiputra-Commerce Bank Berhad,</t>
  </si>
  <si>
    <t xml:space="preserve">from releasing any payments to the first defendant under the letter of credit issued.  On 16 November 2005, the Court </t>
  </si>
  <si>
    <t>allowed Asustek's application to amend their Statement of Defence and Counterclaim.  Meanwhile the Court has also fixed the above matter</t>
  </si>
  <si>
    <t>There was no pending material litigation as at the date of this announcement other than that mentioned above.</t>
  </si>
  <si>
    <t>The decline was mainly due to the completion of projects at the end of the previous financial year and a reduced amount of new projects</t>
  </si>
  <si>
    <t xml:space="preserve">Moving ahead, the Group will continue its focus on R &amp; D and overseas sales and marketing effort.  </t>
  </si>
  <si>
    <t>the Middle East countries over the next few years.</t>
  </si>
  <si>
    <t>Balance</t>
  </si>
  <si>
    <t xml:space="preserve">The proceeds raised from Private Placement (which was completed on 9 March 2004) for working capital and its utilisation as at 31 December </t>
  </si>
  <si>
    <t>2005 is summarised as below:-</t>
  </si>
  <si>
    <t>31 Dec 2005</t>
  </si>
  <si>
    <t>Interest income</t>
  </si>
  <si>
    <t>Property, plant and equipment written off</t>
  </si>
  <si>
    <t>Advanves from directors</t>
  </si>
  <si>
    <t>Gain on disposal of fixed assets</t>
  </si>
  <si>
    <t>Proceeds from disposal of fixed assets</t>
  </si>
  <si>
    <t>Gain on foreign exchange</t>
  </si>
  <si>
    <t>rapid price erosion of indoor wireless products.</t>
  </si>
  <si>
    <t>The Directors of Palette are of the opinion that the outcome of the suit is favourable.</t>
  </si>
  <si>
    <t xml:space="preserve">a decline as compared to a net profit of RM356,000 in the comparative quarter of the preceding year.  </t>
  </si>
  <si>
    <t xml:space="preserve">a decline as compared to a net profit of RM2.862 million in the comparative figures of the preceding year.  </t>
  </si>
  <si>
    <t xml:space="preserve">For the financial year ended 31 December 2005, the Group showed a net loss of RM2.755 million on the back of revenue of RM5.005 million, </t>
  </si>
  <si>
    <t xml:space="preserve">for the financial year ended 31 December 2005. </t>
  </si>
  <si>
    <t>(Loss) / Profit From Operations</t>
  </si>
  <si>
    <t>(Loss) / Profit  After Taxation</t>
  </si>
  <si>
    <t>Net loss for the period</t>
  </si>
  <si>
    <t>The Condensed Consolidated Income Statements should be read in conjunction with the</t>
  </si>
  <si>
    <t>Net Assets Per Share (Sen)</t>
  </si>
  <si>
    <t>Overdraft and Short Term Borrowings</t>
  </si>
  <si>
    <t>Borrowings</t>
  </si>
  <si>
    <t>Annual Financial Report for the year ended 31 December 2004 and the accompanying explanatory</t>
  </si>
  <si>
    <t>Cash (used in)/ income generated from operations</t>
  </si>
  <si>
    <t>Income tax paid</t>
  </si>
  <si>
    <t>Development cost paid</t>
  </si>
  <si>
    <t>CASH FLOW FROM INVESTING ACTIVITIES</t>
  </si>
  <si>
    <t>CASH FLOW FROM FINANCING  ACTIVITIES</t>
  </si>
  <si>
    <t>The interim financial statements should be read in conjunction with the audited financial statements for the financial year ended 31 December 2004.  These</t>
  </si>
  <si>
    <t>The operations of the Group are not subject to any seasonality or cyclical factors.</t>
  </si>
  <si>
    <t xml:space="preserve">During the current quarter ended 31 December 2005, the Group showed a net loss of RM1.239 million on the back of revenue of RM1.379 million, </t>
  </si>
  <si>
    <t>The Group recorded a loss before taxation of RM1.238 million in the current quarter as compared to a loss before tax of</t>
  </si>
  <si>
    <t>RM1.312 million in the immediate preceding quarter mainly due to the shortage of goods in the market to generate revenue and also rapid price erosion</t>
  </si>
  <si>
    <t>31 December 2005.</t>
  </si>
  <si>
    <t>There were no profit forecast announced in the current interim period and financial year to date under review,</t>
  </si>
  <si>
    <t>hence there was no comparison between actual and forecast results.</t>
  </si>
  <si>
    <t xml:space="preserve">Requirements of Bursa Malaysia Securities Berhad for the MESDAQ Market.  The same accounting policies and methods of </t>
  </si>
  <si>
    <t>of indoor wireless products, which is insufficient to cover the overhead costs.</t>
  </si>
  <si>
    <t>for further case management on 3 April 2006 to enable the parties to complete the Analysis of Pleadings as well as the Bundle of Documents.</t>
  </si>
  <si>
    <t>Net (Loss) / Profit  After Taxation &amp; Minority Interest (RM'000)</t>
  </si>
  <si>
    <t>Annual Financial Report for the year ended 31 December 2004.</t>
  </si>
  <si>
    <t>The revenue is also lower due to the shortage of chips required for the manufacturing of the goods in the market coupled with</t>
  </si>
  <si>
    <t>The current quarter loss is also attributable to a stock write down amounting to RM870,000 at the end of the current financial year ended</t>
  </si>
  <si>
    <t>Decrease in receivables</t>
  </si>
  <si>
    <t>NET (DECREASE)/INCREASE IN CASH AND CASH EQUIVALENTS</t>
  </si>
  <si>
    <t>(Loss) / Profit  Before Taxation</t>
  </si>
  <si>
    <t>Financial year ended 31 December 2004 (Audited)</t>
  </si>
  <si>
    <t>Financial year ended 31 December 2005 (Unaudited)</t>
  </si>
  <si>
    <t>Loss Before Taxation</t>
  </si>
  <si>
    <t>The Group expects to see a continuous growth of wireless adoption in the ASEAN region, the Indian sub-continent and</t>
  </si>
  <si>
    <t xml:space="preserve"> This reclassification is made to be consistent with the corresponding classification </t>
  </si>
  <si>
    <t>(Loss) / Profit After Tax For The Period</t>
  </si>
  <si>
    <t xml:space="preserve"> In respect of current quarter ended 31 December 2005 there has been some reclassification  </t>
  </si>
  <si>
    <t xml:space="preserve"> of Finance Cost into Operating Expenses amounting to approximately RM96k.   </t>
  </si>
  <si>
    <t xml:space="preserve"> of Finance Cost in the audited financial statement of Palette Multimedia Bhd.</t>
  </si>
  <si>
    <t>Bad debt written off</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</si>
</sst>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409]d\-mmm\-yy;@"/>
    <numFmt numFmtId="167" formatCode="_(* #,##0_);_(* \(#,##0\);_(* &quot;-&quot;?_);_(@_)"/>
    <numFmt numFmtId="168" formatCode="_(* #,##0.0_);_(* \(#,##0.0\);_(* &quot;-&quot;??_);_(@_)"/>
  </numFmts>
  <fonts count="8">
    <font>
      <sz val="10"/>
      <name val="Arial"/>
      <family val="0"/>
    </font>
    <font>
      <b/>
      <sz val="10"/>
      <name val="Arial"/>
      <family val="2"/>
    </font>
    <font>
      <sz val="8"/>
      <name val="Arial"/>
      <family val="0"/>
    </font>
    <font>
      <b/>
      <u val="single"/>
      <sz val="10"/>
      <name val="Arial"/>
      <family val="2"/>
    </font>
    <font>
      <sz val="10"/>
      <color indexed="8"/>
      <name val="Arial"/>
      <family val="2"/>
    </font>
    <font>
      <b/>
      <sz val="10"/>
      <color indexed="8"/>
      <name val="Arial"/>
      <family val="2"/>
    </font>
    <font>
      <b/>
      <sz val="8"/>
      <name val="Arial"/>
      <family val="2"/>
    </font>
    <font>
      <b/>
      <i/>
      <sz val="10"/>
      <name val="Arial"/>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Fill="1" applyAlignment="1">
      <alignment horizontal="center"/>
    </xf>
    <xf numFmtId="0" fontId="0" fillId="0" borderId="0" xfId="0" applyBorder="1" applyAlignment="1">
      <alignment/>
    </xf>
    <xf numFmtId="0" fontId="2" fillId="0" borderId="0" xfId="0" applyFont="1" applyAlignment="1">
      <alignment/>
    </xf>
    <xf numFmtId="0" fontId="1" fillId="0" borderId="0" xfId="0" applyFont="1" applyAlignment="1">
      <alignment horizontal="center"/>
    </xf>
    <xf numFmtId="0" fontId="1" fillId="0" borderId="0" xfId="0" applyFont="1" applyFill="1" applyAlignment="1">
      <alignment horizontal="center"/>
    </xf>
    <xf numFmtId="0" fontId="1" fillId="0" borderId="0" xfId="0" applyFont="1" applyBorder="1" applyAlignment="1">
      <alignment/>
    </xf>
    <xf numFmtId="16" fontId="1" fillId="0" borderId="0" xfId="0" applyNumberFormat="1" applyFont="1" applyAlignment="1" quotePrefix="1">
      <alignment horizontal="center"/>
    </xf>
    <xf numFmtId="16" fontId="1" fillId="0" borderId="0" xfId="0" applyNumberFormat="1" applyFont="1" applyFill="1" applyAlignment="1" quotePrefix="1">
      <alignment horizontal="center"/>
    </xf>
    <xf numFmtId="38" fontId="0" fillId="0" borderId="0" xfId="0" applyNumberFormat="1" applyAlignment="1">
      <alignment/>
    </xf>
    <xf numFmtId="38" fontId="0" fillId="0" borderId="0" xfId="0" applyNumberFormat="1" applyFill="1" applyAlignment="1">
      <alignment/>
    </xf>
    <xf numFmtId="38" fontId="0" fillId="0" borderId="0" xfId="0" applyNumberFormat="1" applyBorder="1" applyAlignment="1">
      <alignment/>
    </xf>
    <xf numFmtId="43" fontId="0" fillId="0" borderId="0" xfId="0" applyNumberFormat="1" applyAlignment="1">
      <alignment/>
    </xf>
    <xf numFmtId="164" fontId="0" fillId="0" borderId="0" xfId="15" applyNumberFormat="1" applyAlignment="1">
      <alignment/>
    </xf>
    <xf numFmtId="38" fontId="0" fillId="0" borderId="0" xfId="15" applyNumberFormat="1" applyAlignment="1">
      <alignment/>
    </xf>
    <xf numFmtId="164" fontId="0" fillId="0" borderId="0" xfId="15" applyNumberFormat="1" applyFill="1" applyAlignment="1">
      <alignment/>
    </xf>
    <xf numFmtId="164" fontId="0" fillId="0" borderId="0" xfId="15" applyNumberFormat="1" applyBorder="1" applyAlignment="1">
      <alignment/>
    </xf>
    <xf numFmtId="9" fontId="0" fillId="0" borderId="0" xfId="19" applyAlignment="1">
      <alignment/>
    </xf>
    <xf numFmtId="38" fontId="0" fillId="0" borderId="0" xfId="15" applyNumberFormat="1" applyFill="1" applyAlignment="1">
      <alignment/>
    </xf>
    <xf numFmtId="38" fontId="0" fillId="0" borderId="1" xfId="15" applyNumberFormat="1" applyBorder="1" applyAlignment="1">
      <alignment/>
    </xf>
    <xf numFmtId="38" fontId="0" fillId="0" borderId="1" xfId="15" applyNumberFormat="1" applyFill="1" applyBorder="1" applyAlignment="1">
      <alignment/>
    </xf>
    <xf numFmtId="164" fontId="0" fillId="0" borderId="0" xfId="15" applyNumberFormat="1" applyFont="1" applyAlignment="1">
      <alignment/>
    </xf>
    <xf numFmtId="38" fontId="0" fillId="0" borderId="2" xfId="15" applyNumberFormat="1" applyBorder="1" applyAlignment="1">
      <alignment/>
    </xf>
    <xf numFmtId="38" fontId="0" fillId="0" borderId="2" xfId="15" applyNumberFormat="1" applyFill="1" applyBorder="1" applyAlignment="1">
      <alignment/>
    </xf>
    <xf numFmtId="164" fontId="0" fillId="0" borderId="0" xfId="15" applyNumberFormat="1" applyFill="1" applyAlignment="1">
      <alignment horizontal="center"/>
    </xf>
    <xf numFmtId="164" fontId="0" fillId="0" borderId="0" xfId="15" applyNumberFormat="1" applyAlignment="1">
      <alignment horizontal="center"/>
    </xf>
    <xf numFmtId="164" fontId="0" fillId="0" borderId="0" xfId="15" applyNumberFormat="1" applyFont="1" applyAlignment="1">
      <alignment horizontal="center"/>
    </xf>
    <xf numFmtId="164" fontId="0" fillId="0" borderId="0" xfId="15" applyNumberFormat="1" applyFont="1" applyFill="1" applyAlignment="1">
      <alignment horizontal="center"/>
    </xf>
    <xf numFmtId="164" fontId="1" fillId="0" borderId="0" xfId="15" applyNumberFormat="1" applyFont="1" applyAlignment="1">
      <alignment/>
    </xf>
    <xf numFmtId="0" fontId="0" fillId="0" borderId="0" xfId="0" applyFont="1" applyAlignment="1">
      <alignment/>
    </xf>
    <xf numFmtId="16" fontId="1" fillId="0" borderId="0" xfId="0" applyNumberFormat="1" applyFont="1" applyAlignment="1">
      <alignment horizontal="center"/>
    </xf>
    <xf numFmtId="16" fontId="1" fillId="0" borderId="0" xfId="0" applyNumberFormat="1" applyFont="1" applyFill="1" applyAlignment="1">
      <alignment horizontal="center"/>
    </xf>
    <xf numFmtId="38" fontId="0" fillId="0" borderId="0" xfId="0" applyNumberFormat="1" applyAlignment="1">
      <alignment/>
    </xf>
    <xf numFmtId="38" fontId="0" fillId="0" borderId="0" xfId="0" applyNumberFormat="1" applyFill="1" applyAlignment="1">
      <alignment horizontal="center"/>
    </xf>
    <xf numFmtId="38" fontId="0" fillId="0" borderId="0" xfId="15" applyNumberFormat="1" applyAlignment="1">
      <alignment horizontal="right"/>
    </xf>
    <xf numFmtId="38" fontId="0" fillId="0" borderId="0" xfId="15" applyNumberFormat="1" applyFill="1" applyAlignment="1">
      <alignment horizontal="right"/>
    </xf>
    <xf numFmtId="164" fontId="0" fillId="0" borderId="0" xfId="15" applyNumberFormat="1" applyFont="1" applyBorder="1" applyAlignment="1">
      <alignment/>
    </xf>
    <xf numFmtId="38" fontId="0" fillId="0" borderId="0" xfId="15" applyNumberFormat="1" applyBorder="1" applyAlignment="1">
      <alignment horizontal="right"/>
    </xf>
    <xf numFmtId="38" fontId="0" fillId="0" borderId="0" xfId="15" applyNumberFormat="1" applyFill="1" applyBorder="1" applyAlignment="1">
      <alignment horizontal="right"/>
    </xf>
    <xf numFmtId="38" fontId="1" fillId="0" borderId="3" xfId="15" applyNumberFormat="1" applyFont="1" applyFill="1" applyBorder="1" applyAlignment="1">
      <alignment horizontal="right"/>
    </xf>
    <xf numFmtId="38" fontId="1" fillId="0" borderId="0" xfId="15" applyNumberFormat="1" applyFont="1" applyBorder="1" applyAlignment="1">
      <alignment horizontal="right"/>
    </xf>
    <xf numFmtId="38" fontId="1" fillId="0" borderId="0" xfId="15" applyNumberFormat="1" applyFont="1" applyFill="1" applyAlignment="1">
      <alignment horizontal="right"/>
    </xf>
    <xf numFmtId="38" fontId="1" fillId="0" borderId="0" xfId="15" applyNumberFormat="1" applyFont="1" applyAlignment="1">
      <alignment horizontal="right"/>
    </xf>
    <xf numFmtId="38" fontId="1" fillId="0" borderId="2" xfId="15" applyNumberFormat="1" applyFont="1" applyFill="1" applyBorder="1" applyAlignment="1">
      <alignment horizontal="right"/>
    </xf>
    <xf numFmtId="38" fontId="0" fillId="0" borderId="0" xfId="0" applyNumberFormat="1" applyAlignment="1">
      <alignment horizontal="right"/>
    </xf>
    <xf numFmtId="38" fontId="0" fillId="0" borderId="1" xfId="15" applyNumberFormat="1" applyBorder="1" applyAlignment="1">
      <alignment horizontal="right"/>
    </xf>
    <xf numFmtId="38" fontId="0" fillId="0" borderId="1" xfId="15" applyNumberFormat="1" applyFill="1" applyBorder="1" applyAlignment="1">
      <alignment horizontal="right"/>
    </xf>
    <xf numFmtId="38" fontId="1" fillId="0" borderId="0" xfId="15" applyNumberFormat="1" applyFont="1" applyFill="1" applyBorder="1" applyAlignment="1">
      <alignment horizontal="right"/>
    </xf>
    <xf numFmtId="38" fontId="1" fillId="0" borderId="0" xfId="0" applyNumberFormat="1" applyFont="1" applyAlignment="1">
      <alignment horizontal="right"/>
    </xf>
    <xf numFmtId="0" fontId="0" fillId="0" borderId="0" xfId="0" applyFont="1" applyAlignment="1">
      <alignment/>
    </xf>
    <xf numFmtId="43" fontId="0" fillId="0" borderId="0" xfId="15" applyAlignment="1">
      <alignment/>
    </xf>
    <xf numFmtId="43" fontId="0" fillId="0" borderId="0" xfId="15" applyFill="1" applyAlignment="1">
      <alignment horizontal="center"/>
    </xf>
    <xf numFmtId="165" fontId="0" fillId="0" borderId="0" xfId="0" applyNumberFormat="1" applyAlignment="1">
      <alignment horizontal="center"/>
    </xf>
    <xf numFmtId="164" fontId="1" fillId="0" borderId="0" xfId="15" applyNumberFormat="1" applyFont="1" applyAlignment="1">
      <alignment horizontal="center"/>
    </xf>
    <xf numFmtId="0" fontId="3" fillId="0" borderId="0" xfId="0" applyFont="1" applyAlignment="1">
      <alignment/>
    </xf>
    <xf numFmtId="38" fontId="0" fillId="0" borderId="0" xfId="15" applyNumberFormat="1" applyAlignment="1">
      <alignment/>
    </xf>
    <xf numFmtId="38" fontId="0" fillId="0" borderId="0" xfId="15" applyNumberFormat="1" applyFont="1" applyAlignment="1">
      <alignment/>
    </xf>
    <xf numFmtId="38" fontId="0" fillId="0" borderId="2" xfId="15" applyNumberFormat="1" applyBorder="1" applyAlignment="1">
      <alignment/>
    </xf>
    <xf numFmtId="38" fontId="0" fillId="0" borderId="0" xfId="15" applyNumberFormat="1" applyBorder="1" applyAlignment="1">
      <alignment/>
    </xf>
    <xf numFmtId="0" fontId="0" fillId="0" borderId="0" xfId="0" applyAlignment="1">
      <alignment horizontal="justify"/>
    </xf>
    <xf numFmtId="0" fontId="1" fillId="0" borderId="0" xfId="0" applyFont="1" applyAlignment="1">
      <alignment/>
    </xf>
    <xf numFmtId="164" fontId="0" fillId="0" borderId="0" xfId="15" applyNumberFormat="1" applyFont="1" applyFill="1" applyAlignment="1">
      <alignment/>
    </xf>
    <xf numFmtId="164" fontId="1" fillId="0" borderId="0" xfId="15" applyNumberFormat="1" applyFont="1" applyFill="1" applyAlignment="1">
      <alignment horizontal="center"/>
    </xf>
    <xf numFmtId="164" fontId="1" fillId="0" borderId="0" xfId="15" applyNumberFormat="1" applyFont="1" applyFill="1" applyAlignment="1" quotePrefix="1">
      <alignment horizontal="center"/>
    </xf>
    <xf numFmtId="38" fontId="0" fillId="0" borderId="0" xfId="15" applyNumberFormat="1" applyFont="1" applyFill="1" applyAlignment="1">
      <alignment/>
    </xf>
    <xf numFmtId="38" fontId="0" fillId="0" borderId="0" xfId="15" applyNumberFormat="1" applyFont="1" applyFill="1" applyBorder="1" applyAlignment="1">
      <alignment/>
    </xf>
    <xf numFmtId="38" fontId="0" fillId="0" borderId="1" xfId="15" applyNumberFormat="1" applyFont="1" applyFill="1" applyBorder="1" applyAlignment="1">
      <alignment/>
    </xf>
    <xf numFmtId="38" fontId="0" fillId="0" borderId="0" xfId="0" applyNumberFormat="1" applyFont="1" applyBorder="1" applyAlignment="1">
      <alignment/>
    </xf>
    <xf numFmtId="164" fontId="0" fillId="0" borderId="0" xfId="15" applyNumberFormat="1" applyFont="1" applyAlignment="1">
      <alignment/>
    </xf>
    <xf numFmtId="0" fontId="1" fillId="0" borderId="0" xfId="0" applyFont="1" applyFill="1" applyAlignment="1">
      <alignment horizontal="left"/>
    </xf>
    <xf numFmtId="0" fontId="0" fillId="0" borderId="0" xfId="0" applyFill="1" applyAlignment="1">
      <alignment/>
    </xf>
    <xf numFmtId="0" fontId="2" fillId="0" borderId="0" xfId="0" applyFont="1" applyFill="1" applyAlignment="1">
      <alignment horizontal="left"/>
    </xf>
    <xf numFmtId="0" fontId="6" fillId="0" borderId="0" xfId="0" applyFont="1" applyFill="1" applyAlignment="1">
      <alignment horizontal="left"/>
    </xf>
    <xf numFmtId="0" fontId="1" fillId="0" borderId="0" xfId="0" applyFont="1" applyFill="1" applyAlignment="1" quotePrefix="1">
      <alignment horizontal="left"/>
    </xf>
    <xf numFmtId="0" fontId="1" fillId="0" borderId="0" xfId="0" applyFont="1" applyFill="1" applyAlignment="1">
      <alignment/>
    </xf>
    <xf numFmtId="0" fontId="0" fillId="0" borderId="0" xfId="0" applyFont="1" applyFill="1" applyAlignment="1">
      <alignment horizontal="left"/>
    </xf>
    <xf numFmtId="0" fontId="3" fillId="0" borderId="0" xfId="0" applyFont="1" applyFill="1" applyAlignment="1">
      <alignment/>
    </xf>
    <xf numFmtId="0" fontId="0" fillId="0" borderId="0" xfId="0" applyFont="1" applyFill="1" applyAlignment="1">
      <alignment/>
    </xf>
    <xf numFmtId="164" fontId="0" fillId="0" borderId="0" xfId="0" applyNumberFormat="1" applyFill="1" applyAlignment="1">
      <alignment/>
    </xf>
    <xf numFmtId="9" fontId="0" fillId="0" borderId="0" xfId="19" applyFill="1" applyAlignment="1">
      <alignment horizontal="left"/>
    </xf>
    <xf numFmtId="164" fontId="0" fillId="0" borderId="0" xfId="15" applyNumberFormat="1" applyFont="1" applyFill="1" applyAlignment="1">
      <alignment horizontal="center"/>
    </xf>
    <xf numFmtId="164" fontId="1" fillId="0" borderId="2" xfId="15" applyNumberFormat="1" applyFont="1" applyFill="1" applyBorder="1" applyAlignment="1">
      <alignment/>
    </xf>
    <xf numFmtId="164" fontId="1" fillId="0" borderId="0" xfId="15" applyNumberFormat="1" applyFont="1" applyFill="1" applyBorder="1" applyAlignment="1">
      <alignment/>
    </xf>
    <xf numFmtId="43" fontId="1" fillId="0" borderId="0" xfId="15" applyFont="1" applyFill="1" applyBorder="1" applyAlignment="1">
      <alignment/>
    </xf>
    <xf numFmtId="164" fontId="0" fillId="0" borderId="0" xfId="15" applyNumberFormat="1" applyFill="1" applyBorder="1" applyAlignment="1">
      <alignment horizontal="center"/>
    </xf>
    <xf numFmtId="164" fontId="1" fillId="0" borderId="2" xfId="15" applyNumberFormat="1" applyFont="1" applyFill="1" applyBorder="1" applyAlignment="1">
      <alignment horizontal="center"/>
    </xf>
    <xf numFmtId="164" fontId="1" fillId="0" borderId="0" xfId="15" applyNumberFormat="1" applyFont="1" applyFill="1" applyBorder="1" applyAlignment="1">
      <alignment horizontal="center"/>
    </xf>
    <xf numFmtId="9" fontId="0" fillId="0" borderId="0" xfId="19" applyFont="1" applyFill="1" applyAlignment="1">
      <alignment/>
    </xf>
    <xf numFmtId="9" fontId="0" fillId="0" borderId="0" xfId="19" applyFill="1" applyAlignment="1">
      <alignment/>
    </xf>
    <xf numFmtId="164" fontId="0" fillId="0" borderId="0" xfId="15" applyNumberFormat="1" applyFont="1" applyFill="1" applyAlignment="1">
      <alignment/>
    </xf>
    <xf numFmtId="164" fontId="1" fillId="0" borderId="4" xfId="15" applyNumberFormat="1" applyFont="1" applyFill="1" applyBorder="1" applyAlignment="1">
      <alignment/>
    </xf>
    <xf numFmtId="164" fontId="1" fillId="0" borderId="0" xfId="15" applyNumberFormat="1" applyFont="1" applyFill="1" applyAlignment="1">
      <alignment/>
    </xf>
    <xf numFmtId="164" fontId="1" fillId="0" borderId="2" xfId="15" applyNumberFormat="1" applyFont="1" applyFill="1" applyBorder="1" applyAlignment="1">
      <alignment/>
    </xf>
    <xf numFmtId="0" fontId="0" fillId="0" borderId="0" xfId="0" applyFill="1" applyBorder="1" applyAlignment="1">
      <alignment/>
    </xf>
    <xf numFmtId="164" fontId="0" fillId="0" borderId="0" xfId="15" applyNumberFormat="1" applyFill="1" applyBorder="1" applyAlignment="1">
      <alignment/>
    </xf>
    <xf numFmtId="0" fontId="0" fillId="0" borderId="0" xfId="0" applyFill="1" applyBorder="1" applyAlignment="1">
      <alignment horizontal="center"/>
    </xf>
    <xf numFmtId="166" fontId="1" fillId="0" borderId="0" xfId="0" applyNumberFormat="1" applyFont="1" applyFill="1" applyAlignment="1">
      <alignment horizontal="center"/>
    </xf>
    <xf numFmtId="166" fontId="1" fillId="0" borderId="0" xfId="0" applyNumberFormat="1" applyFont="1" applyFill="1" applyAlignment="1" quotePrefix="1">
      <alignment horizontal="center"/>
    </xf>
    <xf numFmtId="15" fontId="0" fillId="0" borderId="0" xfId="0" applyNumberFormat="1" applyFill="1" applyAlignment="1" quotePrefix="1">
      <alignment horizontal="center"/>
    </xf>
    <xf numFmtId="164" fontId="0" fillId="0" borderId="0" xfId="15" applyNumberFormat="1" applyFont="1" applyFill="1" applyBorder="1" applyAlignment="1">
      <alignment horizontal="center"/>
    </xf>
    <xf numFmtId="164" fontId="0" fillId="0" borderId="0" xfId="0" applyNumberFormat="1" applyFill="1" applyBorder="1" applyAlignment="1">
      <alignment/>
    </xf>
    <xf numFmtId="167" fontId="0" fillId="0" borderId="0" xfId="0" applyNumberFormat="1" applyFill="1" applyBorder="1" applyAlignment="1">
      <alignment/>
    </xf>
    <xf numFmtId="164" fontId="0" fillId="0" borderId="5" xfId="15" applyNumberFormat="1" applyFill="1" applyBorder="1" applyAlignment="1">
      <alignment horizontal="center"/>
    </xf>
    <xf numFmtId="164" fontId="0" fillId="0" borderId="5" xfId="15" applyNumberFormat="1" applyFont="1" applyFill="1" applyBorder="1" applyAlignment="1">
      <alignment horizontal="center"/>
    </xf>
    <xf numFmtId="0" fontId="0" fillId="0" borderId="0" xfId="0" applyFill="1" applyBorder="1" applyAlignment="1" quotePrefix="1">
      <alignment/>
    </xf>
    <xf numFmtId="43" fontId="0" fillId="0" borderId="5" xfId="15" applyNumberFormat="1" applyFill="1" applyBorder="1" applyAlignment="1">
      <alignment horizontal="center"/>
    </xf>
    <xf numFmtId="43" fontId="0" fillId="0" borderId="0" xfId="0" applyNumberFormat="1" applyFill="1" applyBorder="1" applyAlignment="1">
      <alignment horizontal="center"/>
    </xf>
    <xf numFmtId="0" fontId="7" fillId="0" borderId="0" xfId="0" applyFont="1" applyFill="1" applyAlignment="1">
      <alignment horizontal="left"/>
    </xf>
    <xf numFmtId="43" fontId="0" fillId="0" borderId="0" xfId="0" applyNumberFormat="1" applyFill="1" applyAlignment="1">
      <alignment/>
    </xf>
    <xf numFmtId="0" fontId="0" fillId="0" borderId="0" xfId="0" applyFill="1" applyAlignment="1" quotePrefix="1">
      <alignment/>
    </xf>
    <xf numFmtId="15" fontId="7" fillId="0" borderId="0" xfId="0" applyNumberFormat="1" applyFont="1" applyFill="1" applyAlignment="1" quotePrefix="1">
      <alignment horizontal="left"/>
    </xf>
    <xf numFmtId="38" fontId="0" fillId="0" borderId="0" xfId="15" applyNumberFormat="1" applyFill="1" applyBorder="1" applyAlignment="1">
      <alignment/>
    </xf>
    <xf numFmtId="38" fontId="0" fillId="0" borderId="0" xfId="15" applyNumberFormat="1" applyFill="1" applyAlignment="1">
      <alignment/>
    </xf>
    <xf numFmtId="38" fontId="0" fillId="0" borderId="0" xfId="15" applyNumberFormat="1" applyFont="1" applyFill="1" applyAlignment="1">
      <alignment/>
    </xf>
    <xf numFmtId="38" fontId="0" fillId="0" borderId="2" xfId="15" applyNumberFormat="1" applyFill="1" applyBorder="1" applyAlignment="1">
      <alignment/>
    </xf>
    <xf numFmtId="38" fontId="0" fillId="0" borderId="0" xfId="0" applyNumberFormat="1" applyFont="1" applyAlignment="1">
      <alignment/>
    </xf>
    <xf numFmtId="38" fontId="0" fillId="0" borderId="1" xfId="0" applyNumberFormat="1" applyFont="1" applyBorder="1" applyAlignment="1">
      <alignment/>
    </xf>
    <xf numFmtId="38" fontId="0" fillId="0" borderId="3" xfId="0" applyNumberFormat="1" applyFont="1" applyBorder="1" applyAlignment="1">
      <alignment/>
    </xf>
    <xf numFmtId="38" fontId="0" fillId="0" borderId="2" xfId="0" applyNumberFormat="1" applyFont="1" applyBorder="1" applyAlignment="1">
      <alignment/>
    </xf>
    <xf numFmtId="164" fontId="0" fillId="0" borderId="0" xfId="0" applyNumberFormat="1" applyFont="1" applyAlignment="1">
      <alignment/>
    </xf>
    <xf numFmtId="38" fontId="0" fillId="0" borderId="0" xfId="15" applyNumberFormat="1" applyFont="1" applyFill="1" applyBorder="1" applyAlignment="1">
      <alignment/>
    </xf>
    <xf numFmtId="164" fontId="0" fillId="0" borderId="0" xfId="19" applyNumberFormat="1" applyFill="1" applyAlignment="1">
      <alignment/>
    </xf>
    <xf numFmtId="164" fontId="0" fillId="0" borderId="1" xfId="15" applyNumberFormat="1" applyFill="1" applyBorder="1" applyAlignment="1">
      <alignment horizontal="center"/>
    </xf>
    <xf numFmtId="43" fontId="0" fillId="0" borderId="5" xfId="15" applyBorder="1" applyAlignment="1">
      <alignment horizontal="right"/>
    </xf>
    <xf numFmtId="43" fontId="0" fillId="0" borderId="0" xfId="15" applyAlignment="1">
      <alignment horizontal="right"/>
    </xf>
    <xf numFmtId="43" fontId="0" fillId="0" borderId="0" xfId="15" applyBorder="1" applyAlignment="1">
      <alignment/>
    </xf>
    <xf numFmtId="164" fontId="0" fillId="0" borderId="0" xfId="15" applyNumberFormat="1" applyAlignment="1">
      <alignment/>
    </xf>
    <xf numFmtId="0" fontId="3" fillId="0" borderId="0" xfId="0" applyFont="1" applyFill="1" applyAlignment="1">
      <alignment horizontal="center"/>
    </xf>
    <xf numFmtId="0" fontId="3" fillId="0" borderId="0" xfId="0" applyFont="1" applyFill="1" applyAlignment="1">
      <alignment horizontal="left"/>
    </xf>
    <xf numFmtId="164" fontId="0" fillId="0" borderId="0" xfId="15" applyNumberFormat="1" applyFill="1" applyAlignment="1">
      <alignment horizontal="center"/>
    </xf>
    <xf numFmtId="164" fontId="0" fillId="0" borderId="0" xfId="15" applyNumberForma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1304925</xdr:colOff>
      <xdr:row>0</xdr:row>
      <xdr:rowOff>0</xdr:rowOff>
    </xdr:to>
    <xdr:pic>
      <xdr:nvPicPr>
        <xdr:cNvPr id="1" name="Picture 1"/>
        <xdr:cNvPicPr preferRelativeResize="1">
          <a:picLocks noChangeAspect="1"/>
        </xdr:cNvPicPr>
      </xdr:nvPicPr>
      <xdr:blipFill>
        <a:blip r:embed="rId1"/>
        <a:stretch>
          <a:fillRect/>
        </a:stretch>
      </xdr:blipFill>
      <xdr:spPr>
        <a:xfrm>
          <a:off x="0" y="0"/>
          <a:ext cx="13049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1304925</xdr:colOff>
      <xdr:row>0</xdr:row>
      <xdr:rowOff>0</xdr:rowOff>
    </xdr:to>
    <xdr:pic>
      <xdr:nvPicPr>
        <xdr:cNvPr id="1" name="Picture 1"/>
        <xdr:cNvPicPr preferRelativeResize="1">
          <a:picLocks noChangeAspect="1"/>
        </xdr:cNvPicPr>
      </xdr:nvPicPr>
      <xdr:blipFill>
        <a:blip r:embed="rId1"/>
        <a:stretch>
          <a:fillRect/>
        </a:stretch>
      </xdr:blipFill>
      <xdr:spPr>
        <a:xfrm>
          <a:off x="0" y="0"/>
          <a:ext cx="13049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34</xdr:row>
      <xdr:rowOff>9525</xdr:rowOff>
    </xdr:from>
    <xdr:to>
      <xdr:col>10</xdr:col>
      <xdr:colOff>542925</xdr:colOff>
      <xdr:row>36</xdr:row>
      <xdr:rowOff>0</xdr:rowOff>
    </xdr:to>
    <xdr:sp>
      <xdr:nvSpPr>
        <xdr:cNvPr id="1" name="Text 18"/>
        <xdr:cNvSpPr txBox="1">
          <a:spLocks noChangeArrowheads="1"/>
        </xdr:cNvSpPr>
      </xdr:nvSpPr>
      <xdr:spPr>
        <a:xfrm>
          <a:off x="314325" y="5486400"/>
          <a:ext cx="7810500"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During the quarter under review, there were no unusual items affecting assets, liabilities, equity, net income, or cash flows of the Group.</a:t>
          </a:r>
        </a:p>
      </xdr:txBody>
    </xdr:sp>
    <xdr:clientData/>
  </xdr:twoCellAnchor>
  <xdr:twoCellAnchor>
    <xdr:from>
      <xdr:col>1</xdr:col>
      <xdr:colOff>9525</xdr:colOff>
      <xdr:row>77</xdr:row>
      <xdr:rowOff>9525</xdr:rowOff>
    </xdr:from>
    <xdr:to>
      <xdr:col>10</xdr:col>
      <xdr:colOff>581025</xdr:colOff>
      <xdr:row>79</xdr:row>
      <xdr:rowOff>0</xdr:rowOff>
    </xdr:to>
    <xdr:sp>
      <xdr:nvSpPr>
        <xdr:cNvPr id="2" name="Text 18"/>
        <xdr:cNvSpPr txBox="1">
          <a:spLocks noChangeArrowheads="1"/>
        </xdr:cNvSpPr>
      </xdr:nvSpPr>
      <xdr:spPr>
        <a:xfrm>
          <a:off x="314325" y="12468225"/>
          <a:ext cx="7848600"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Group has not carrie</a:t>
          </a:r>
          <a:r>
            <a:rPr lang="en-US" cap="none" sz="1000" b="0" i="0" u="none" baseline="0">
              <a:latin typeface="Arial"/>
              <a:ea typeface="Arial"/>
              <a:cs typeface="Arial"/>
            </a:rPr>
            <a:t>d</a:t>
          </a:r>
          <a:r>
            <a:rPr lang="en-US" cap="none" sz="1000" b="0" i="0" u="none" baseline="0">
              <a:solidFill>
                <a:srgbClr val="000000"/>
              </a:solidFill>
              <a:latin typeface="Arial"/>
              <a:ea typeface="Arial"/>
              <a:cs typeface="Arial"/>
            </a:rPr>
            <a:t> out any valuation on its property, plant and equipment.</a:t>
          </a:r>
        </a:p>
      </xdr:txBody>
    </xdr:sp>
    <xdr:clientData/>
  </xdr:twoCellAnchor>
  <xdr:twoCellAnchor>
    <xdr:from>
      <xdr:col>1</xdr:col>
      <xdr:colOff>9525</xdr:colOff>
      <xdr:row>82</xdr:row>
      <xdr:rowOff>9525</xdr:rowOff>
    </xdr:from>
    <xdr:to>
      <xdr:col>10</xdr:col>
      <xdr:colOff>561975</xdr:colOff>
      <xdr:row>85</xdr:row>
      <xdr:rowOff>0</xdr:rowOff>
    </xdr:to>
    <xdr:sp>
      <xdr:nvSpPr>
        <xdr:cNvPr id="3" name="Text 18"/>
        <xdr:cNvSpPr txBox="1">
          <a:spLocks noChangeArrowheads="1"/>
        </xdr:cNvSpPr>
      </xdr:nvSpPr>
      <xdr:spPr>
        <a:xfrm>
          <a:off x="314325" y="13277850"/>
          <a:ext cx="7829550" cy="4762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were no material events between 1 January 2006 and 28 February 2006 that have not been reflected in the financial statements
 for the quarter ended 31 December 2005.
.</a:t>
          </a:r>
          <a:r>
            <a:rPr lang="en-US" cap="none" sz="1000" b="0" i="0" u="none" baseline="0">
              <a:latin typeface="Arial"/>
              <a:ea typeface="Arial"/>
              <a:cs typeface="Arial"/>
            </a:rPr>
            <a:t>
</a:t>
          </a:r>
        </a:p>
      </xdr:txBody>
    </xdr:sp>
    <xdr:clientData/>
  </xdr:twoCellAnchor>
  <xdr:twoCellAnchor>
    <xdr:from>
      <xdr:col>1</xdr:col>
      <xdr:colOff>9525</xdr:colOff>
      <xdr:row>88</xdr:row>
      <xdr:rowOff>9525</xdr:rowOff>
    </xdr:from>
    <xdr:to>
      <xdr:col>10</xdr:col>
      <xdr:colOff>523875</xdr:colOff>
      <xdr:row>90</xdr:row>
      <xdr:rowOff>0</xdr:rowOff>
    </xdr:to>
    <xdr:sp>
      <xdr:nvSpPr>
        <xdr:cNvPr id="4" name="Text 18"/>
        <xdr:cNvSpPr txBox="1">
          <a:spLocks noChangeArrowheads="1"/>
        </xdr:cNvSpPr>
      </xdr:nvSpPr>
      <xdr:spPr>
        <a:xfrm>
          <a:off x="314325" y="14249400"/>
          <a:ext cx="7791450"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has been no change in the composition of the Group during the quarter under review.</a:t>
          </a:r>
        </a:p>
      </xdr:txBody>
    </xdr:sp>
    <xdr:clientData/>
  </xdr:twoCellAnchor>
  <xdr:twoCellAnchor>
    <xdr:from>
      <xdr:col>1</xdr:col>
      <xdr:colOff>9525</xdr:colOff>
      <xdr:row>93</xdr:row>
      <xdr:rowOff>9525</xdr:rowOff>
    </xdr:from>
    <xdr:to>
      <xdr:col>10</xdr:col>
      <xdr:colOff>581025</xdr:colOff>
      <xdr:row>95</xdr:row>
      <xdr:rowOff>0</xdr:rowOff>
    </xdr:to>
    <xdr:sp>
      <xdr:nvSpPr>
        <xdr:cNvPr id="5" name="Text 18"/>
        <xdr:cNvSpPr txBox="1">
          <a:spLocks noChangeArrowheads="1"/>
        </xdr:cNvSpPr>
      </xdr:nvSpPr>
      <xdr:spPr>
        <a:xfrm>
          <a:off x="314325" y="15059025"/>
          <a:ext cx="7848600"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are no material contingent liabilities as at the date of this report.</a:t>
          </a:r>
        </a:p>
      </xdr:txBody>
    </xdr:sp>
    <xdr:clientData/>
  </xdr:twoCellAnchor>
  <xdr:twoCellAnchor>
    <xdr:from>
      <xdr:col>1</xdr:col>
      <xdr:colOff>9525</xdr:colOff>
      <xdr:row>111</xdr:row>
      <xdr:rowOff>9525</xdr:rowOff>
    </xdr:from>
    <xdr:to>
      <xdr:col>10</xdr:col>
      <xdr:colOff>552450</xdr:colOff>
      <xdr:row>113</xdr:row>
      <xdr:rowOff>0</xdr:rowOff>
    </xdr:to>
    <xdr:sp>
      <xdr:nvSpPr>
        <xdr:cNvPr id="6" name="Text 18"/>
        <xdr:cNvSpPr txBox="1">
          <a:spLocks noChangeArrowheads="1"/>
        </xdr:cNvSpPr>
      </xdr:nvSpPr>
      <xdr:spPr>
        <a:xfrm>
          <a:off x="314325" y="17973675"/>
          <a:ext cx="7820025" cy="314325"/>
        </a:xfrm>
        <a:prstGeom prst="rect">
          <a:avLst/>
        </a:prstGeom>
        <a:solidFill>
          <a:srgbClr val="FFFFFF"/>
        </a:solidFill>
        <a:ln w="1" cmpd="sng">
          <a:noFill/>
        </a:ln>
      </xdr:spPr>
      <xdr:txBody>
        <a:bodyPr vertOverflow="clip" wrap="square"/>
        <a:p>
          <a:pPr algn="just">
            <a:defRPr/>
          </a:pPr>
          <a:r>
            <a:rPr lang="en-US" cap="none" sz="1000" b="1" i="0" u="none" baseline="0">
              <a:solidFill>
                <a:srgbClr val="000000"/>
              </a:solidFill>
              <a:latin typeface="Arial"/>
              <a:ea typeface="Arial"/>
              <a:cs typeface="Arial"/>
            </a:rPr>
            <a:t>Material Change In The Profit Before Taxation Compared To The Results of Immediate Preceding Quarter</a:t>
          </a:r>
        </a:p>
      </xdr:txBody>
    </xdr:sp>
    <xdr:clientData/>
  </xdr:twoCellAnchor>
  <xdr:twoCellAnchor>
    <xdr:from>
      <xdr:col>0</xdr:col>
      <xdr:colOff>295275</xdr:colOff>
      <xdr:row>39</xdr:row>
      <xdr:rowOff>9525</xdr:rowOff>
    </xdr:from>
    <xdr:to>
      <xdr:col>10</xdr:col>
      <xdr:colOff>571500</xdr:colOff>
      <xdr:row>41</xdr:row>
      <xdr:rowOff>0</xdr:rowOff>
    </xdr:to>
    <xdr:sp>
      <xdr:nvSpPr>
        <xdr:cNvPr id="7" name="Text 18"/>
        <xdr:cNvSpPr txBox="1">
          <a:spLocks noChangeArrowheads="1"/>
        </xdr:cNvSpPr>
      </xdr:nvSpPr>
      <xdr:spPr>
        <a:xfrm>
          <a:off x="295275" y="6296025"/>
          <a:ext cx="7858125"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are no changes in estimates of amount reported that will have a material effect in the current interim period.</a:t>
          </a:r>
        </a:p>
      </xdr:txBody>
    </xdr:sp>
    <xdr:clientData/>
  </xdr:twoCellAnchor>
  <xdr:twoCellAnchor>
    <xdr:from>
      <xdr:col>1</xdr:col>
      <xdr:colOff>9525</xdr:colOff>
      <xdr:row>50</xdr:row>
      <xdr:rowOff>9525</xdr:rowOff>
    </xdr:from>
    <xdr:to>
      <xdr:col>10</xdr:col>
      <xdr:colOff>552450</xdr:colOff>
      <xdr:row>51</xdr:row>
      <xdr:rowOff>142875</xdr:rowOff>
    </xdr:to>
    <xdr:sp>
      <xdr:nvSpPr>
        <xdr:cNvPr id="8" name="Text 18"/>
        <xdr:cNvSpPr txBox="1">
          <a:spLocks noChangeArrowheads="1"/>
        </xdr:cNvSpPr>
      </xdr:nvSpPr>
      <xdr:spPr>
        <a:xfrm>
          <a:off x="314325" y="8077200"/>
          <a:ext cx="7820025" cy="2952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Dividends were neither paid nor proposed during the current interim financial period.</a:t>
          </a:r>
        </a:p>
      </xdr:txBody>
    </xdr:sp>
    <xdr:clientData/>
  </xdr:twoCellAnchor>
  <xdr:twoCellAnchor>
    <xdr:from>
      <xdr:col>1</xdr:col>
      <xdr:colOff>9525</xdr:colOff>
      <xdr:row>136</xdr:row>
      <xdr:rowOff>9525</xdr:rowOff>
    </xdr:from>
    <xdr:to>
      <xdr:col>10</xdr:col>
      <xdr:colOff>600075</xdr:colOff>
      <xdr:row>138</xdr:row>
      <xdr:rowOff>142875</xdr:rowOff>
    </xdr:to>
    <xdr:sp>
      <xdr:nvSpPr>
        <xdr:cNvPr id="9" name="Text 18"/>
        <xdr:cNvSpPr txBox="1">
          <a:spLocks noChangeArrowheads="1"/>
        </xdr:cNvSpPr>
      </xdr:nvSpPr>
      <xdr:spPr>
        <a:xfrm>
          <a:off x="314325" y="22059900"/>
          <a:ext cx="7867650" cy="4572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company currently has MSC Status and has been granted pioneer status, therefore there is no taxation in the current quarter and financial year to date. For its subsidiaries, no taxable income is expected due to the losses made in prior years.
</a:t>
          </a:r>
        </a:p>
      </xdr:txBody>
    </xdr:sp>
    <xdr:clientData/>
  </xdr:twoCellAnchor>
  <xdr:twoCellAnchor>
    <xdr:from>
      <xdr:col>1</xdr:col>
      <xdr:colOff>9525</xdr:colOff>
      <xdr:row>142</xdr:row>
      <xdr:rowOff>9525</xdr:rowOff>
    </xdr:from>
    <xdr:to>
      <xdr:col>10</xdr:col>
      <xdr:colOff>600075</xdr:colOff>
      <xdr:row>144</xdr:row>
      <xdr:rowOff>0</xdr:rowOff>
    </xdr:to>
    <xdr:sp>
      <xdr:nvSpPr>
        <xdr:cNvPr id="10" name="Text 18"/>
        <xdr:cNvSpPr txBox="1">
          <a:spLocks noChangeArrowheads="1"/>
        </xdr:cNvSpPr>
      </xdr:nvSpPr>
      <xdr:spPr>
        <a:xfrm>
          <a:off x="314325" y="23031450"/>
          <a:ext cx="7867650" cy="3143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were no purchase or sales of unquoted investments or properties during the current interim period and financial year to date 
under review.</a:t>
          </a:r>
        </a:p>
      </xdr:txBody>
    </xdr:sp>
    <xdr:clientData/>
  </xdr:twoCellAnchor>
  <xdr:twoCellAnchor>
    <xdr:from>
      <xdr:col>1</xdr:col>
      <xdr:colOff>9525</xdr:colOff>
      <xdr:row>147</xdr:row>
      <xdr:rowOff>9525</xdr:rowOff>
    </xdr:from>
    <xdr:to>
      <xdr:col>10</xdr:col>
      <xdr:colOff>552450</xdr:colOff>
      <xdr:row>148</xdr:row>
      <xdr:rowOff>142875</xdr:rowOff>
    </xdr:to>
    <xdr:sp>
      <xdr:nvSpPr>
        <xdr:cNvPr id="11" name="Text 18"/>
        <xdr:cNvSpPr txBox="1">
          <a:spLocks noChangeArrowheads="1"/>
        </xdr:cNvSpPr>
      </xdr:nvSpPr>
      <xdr:spPr>
        <a:xfrm>
          <a:off x="314325" y="23841075"/>
          <a:ext cx="7820025" cy="2952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were no purchase or disposal of quoted securities during the current interim period under review.</a:t>
          </a:r>
        </a:p>
      </xdr:txBody>
    </xdr:sp>
    <xdr:clientData/>
  </xdr:twoCellAnchor>
  <xdr:twoCellAnchor>
    <xdr:from>
      <xdr:col>1</xdr:col>
      <xdr:colOff>9525</xdr:colOff>
      <xdr:row>186</xdr:row>
      <xdr:rowOff>9525</xdr:rowOff>
    </xdr:from>
    <xdr:to>
      <xdr:col>10</xdr:col>
      <xdr:colOff>552450</xdr:colOff>
      <xdr:row>187</xdr:row>
      <xdr:rowOff>95250</xdr:rowOff>
    </xdr:to>
    <xdr:sp>
      <xdr:nvSpPr>
        <xdr:cNvPr id="12" name="Text 18"/>
        <xdr:cNvSpPr txBox="1">
          <a:spLocks noChangeArrowheads="1"/>
        </xdr:cNvSpPr>
      </xdr:nvSpPr>
      <xdr:spPr>
        <a:xfrm>
          <a:off x="314325" y="30222825"/>
          <a:ext cx="7820025" cy="24765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9525</xdr:colOff>
      <xdr:row>198</xdr:row>
      <xdr:rowOff>9525</xdr:rowOff>
    </xdr:from>
    <xdr:to>
      <xdr:col>10</xdr:col>
      <xdr:colOff>581025</xdr:colOff>
      <xdr:row>199</xdr:row>
      <xdr:rowOff>104775</xdr:rowOff>
    </xdr:to>
    <xdr:sp>
      <xdr:nvSpPr>
        <xdr:cNvPr id="13" name="Text 18"/>
        <xdr:cNvSpPr txBox="1">
          <a:spLocks noChangeArrowheads="1"/>
        </xdr:cNvSpPr>
      </xdr:nvSpPr>
      <xdr:spPr>
        <a:xfrm>
          <a:off x="314325" y="32175450"/>
          <a:ext cx="7848600" cy="2571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There were no off balance sheet financial instruments as at the date of this report.</a:t>
          </a:r>
        </a:p>
      </xdr:txBody>
    </xdr:sp>
    <xdr:clientData/>
  </xdr:twoCellAnchor>
  <xdr:twoCellAnchor>
    <xdr:from>
      <xdr:col>1</xdr:col>
      <xdr:colOff>9525</xdr:colOff>
      <xdr:row>44</xdr:row>
      <xdr:rowOff>9525</xdr:rowOff>
    </xdr:from>
    <xdr:to>
      <xdr:col>10</xdr:col>
      <xdr:colOff>561975</xdr:colOff>
      <xdr:row>46</xdr:row>
      <xdr:rowOff>28575</xdr:rowOff>
    </xdr:to>
    <xdr:sp>
      <xdr:nvSpPr>
        <xdr:cNvPr id="14" name="TextBox 21"/>
        <xdr:cNvSpPr txBox="1">
          <a:spLocks noChangeArrowheads="1"/>
        </xdr:cNvSpPr>
      </xdr:nvSpPr>
      <xdr:spPr>
        <a:xfrm>
          <a:off x="314325" y="7105650"/>
          <a:ext cx="7829550" cy="342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issuances, cancellations, repurchases, resale and repayments of debt and equity securities.</a:t>
          </a:r>
        </a:p>
      </xdr:txBody>
    </xdr:sp>
    <xdr:clientData/>
  </xdr:twoCellAnchor>
  <xdr:twoCellAnchor>
    <xdr:from>
      <xdr:col>0</xdr:col>
      <xdr:colOff>0</xdr:colOff>
      <xdr:row>0</xdr:row>
      <xdr:rowOff>0</xdr:rowOff>
    </xdr:from>
    <xdr:to>
      <xdr:col>2</xdr:col>
      <xdr:colOff>333375</xdr:colOff>
      <xdr:row>0</xdr:row>
      <xdr:rowOff>0</xdr:rowOff>
    </xdr:to>
    <xdr:pic>
      <xdr:nvPicPr>
        <xdr:cNvPr id="15" name="Picture 22"/>
        <xdr:cNvPicPr preferRelativeResize="1">
          <a:picLocks noChangeAspect="1"/>
        </xdr:cNvPicPr>
      </xdr:nvPicPr>
      <xdr:blipFill>
        <a:blip r:embed="rId1"/>
        <a:stretch>
          <a:fillRect/>
        </a:stretch>
      </xdr:blipFill>
      <xdr:spPr>
        <a:xfrm>
          <a:off x="0" y="0"/>
          <a:ext cx="1609725" cy="0"/>
        </a:xfrm>
        <a:prstGeom prst="rect">
          <a:avLst/>
        </a:prstGeom>
        <a:noFill/>
        <a:ln w="9525" cmpd="sng">
          <a:noFill/>
        </a:ln>
      </xdr:spPr>
    </xdr:pic>
    <xdr:clientData/>
  </xdr:twoCellAnchor>
  <xdr:twoCellAnchor>
    <xdr:from>
      <xdr:col>1</xdr:col>
      <xdr:colOff>9525</xdr:colOff>
      <xdr:row>160</xdr:row>
      <xdr:rowOff>9525</xdr:rowOff>
    </xdr:from>
    <xdr:to>
      <xdr:col>10</xdr:col>
      <xdr:colOff>552450</xdr:colOff>
      <xdr:row>161</xdr:row>
      <xdr:rowOff>152400</xdr:rowOff>
    </xdr:to>
    <xdr:sp>
      <xdr:nvSpPr>
        <xdr:cNvPr id="16" name="Text 18"/>
        <xdr:cNvSpPr txBox="1">
          <a:spLocks noChangeArrowheads="1"/>
        </xdr:cNvSpPr>
      </xdr:nvSpPr>
      <xdr:spPr>
        <a:xfrm>
          <a:off x="314325" y="25946100"/>
          <a:ext cx="7820025" cy="3333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The proceeds raised during the IPO were approved for the activities and the status on the funds utilisation as at 31 December 2004 is summarised as below:-
</a:t>
          </a:r>
        </a:p>
      </xdr:txBody>
    </xdr:sp>
    <xdr:clientData/>
  </xdr:twoCellAnchor>
  <xdr:twoCellAnchor>
    <xdr:from>
      <xdr:col>1</xdr:col>
      <xdr:colOff>9525</xdr:colOff>
      <xdr:row>154</xdr:row>
      <xdr:rowOff>9525</xdr:rowOff>
    </xdr:from>
    <xdr:to>
      <xdr:col>10</xdr:col>
      <xdr:colOff>552450</xdr:colOff>
      <xdr:row>156</xdr:row>
      <xdr:rowOff>123825</xdr:rowOff>
    </xdr:to>
    <xdr:sp>
      <xdr:nvSpPr>
        <xdr:cNvPr id="17" name="Text 18"/>
        <xdr:cNvSpPr txBox="1">
          <a:spLocks noChangeArrowheads="1"/>
        </xdr:cNvSpPr>
      </xdr:nvSpPr>
      <xdr:spPr>
        <a:xfrm>
          <a:off x="314325" y="24974550"/>
          <a:ext cx="7820025" cy="4381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Arial"/>
              <a:ea typeface="Arial"/>
              <a:cs typeface="Arial"/>
            </a:rPr>
            <a:t>
There was no corporate proposal announced but not completed in the quarter under review.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nnouncements.bursamalaysia.com/EDMS/annweb.nsf/8b25383a269fcce548256d79001af770/482568ad00295d0748256fb7000a1290/$FILE/Dec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hong\My%20Documents\Qtrly\2Q05\June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Equity"/>
      <sheetName val="CashFlow"/>
      <sheetName val="Notes"/>
    </sheetNames>
    <sheetDataSet>
      <sheetData sheetId="0">
        <row r="1">
          <cell r="A1" t="str">
            <v>PALETTE MULTIMEDIA BERHAD </v>
          </cell>
        </row>
        <row r="2">
          <cell r="A2" t="str">
            <v>(Company No.: 420056-K)</v>
          </cell>
        </row>
      </sheetData>
      <sheetData sheetId="1">
        <row r="1">
          <cell r="A1" t="str">
            <v>PALETTE MULTIMEDIA BERHAD </v>
          </cell>
        </row>
        <row r="2">
          <cell r="A2" t="str">
            <v>(Company No.: 420056-K)</v>
          </cell>
        </row>
        <row r="33">
          <cell r="B33">
            <v>26400</v>
          </cell>
        </row>
      </sheetData>
      <sheetData sheetId="3">
        <row r="1">
          <cell r="A1" t="str">
            <v>PALETTE MULTIMEDIA BERHAD </v>
          </cell>
        </row>
        <row r="2">
          <cell r="A2" t="str">
            <v>(Company No.: 420056-K)</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
      <sheetName val="BS"/>
      <sheetName val="Equity"/>
      <sheetName val="Notes"/>
      <sheetName val="Cashflow"/>
    </sheetNames>
    <sheetDataSet>
      <sheetData sheetId="2">
        <row r="1">
          <cell r="A1" t="str">
            <v>PALETTE MULTIMEDIA BERHAD </v>
          </cell>
        </row>
        <row r="2">
          <cell r="A2" t="str">
            <v>(Company No.: 420056-K)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9"/>
  <sheetViews>
    <sheetView tabSelected="1" zoomScale="75" zoomScaleNormal="75" workbookViewId="0" topLeftCell="A1">
      <pane xSplit="1" ySplit="14" topLeftCell="B32" activePane="bottomRight" state="frozen"/>
      <selection pane="topLeft" activeCell="A1" sqref="A1"/>
      <selection pane="topRight" activeCell="B1" sqref="B1"/>
      <selection pane="bottomLeft" activeCell="A15" sqref="A15"/>
      <selection pane="bottomRight" activeCell="A50" sqref="A50"/>
    </sheetView>
  </sheetViews>
  <sheetFormatPr defaultColWidth="9.140625" defaultRowHeight="12.75"/>
  <cols>
    <col min="1" max="1" width="33.140625" style="0" customWidth="1"/>
    <col min="2" max="2" width="9.421875" style="0" bestFit="1" customWidth="1"/>
    <col min="3" max="3" width="1.7109375" style="0" customWidth="1"/>
    <col min="4" max="4" width="14.28125" style="3" bestFit="1" customWidth="1"/>
    <col min="5" max="5" width="2.7109375" style="4" customWidth="1"/>
    <col min="6" max="6" width="12.7109375" style="2" bestFit="1" customWidth="1"/>
    <col min="7" max="7" width="2.00390625" style="0" customWidth="1"/>
    <col min="8" max="8" width="14.28125" style="3" bestFit="1" customWidth="1"/>
    <col min="9" max="9" width="11.7109375" style="0" customWidth="1"/>
  </cols>
  <sheetData>
    <row r="1" ht="12.75">
      <c r="A1" s="1" t="s">
        <v>0</v>
      </c>
    </row>
    <row r="2" ht="12.75">
      <c r="A2" s="5" t="s">
        <v>1</v>
      </c>
    </row>
    <row r="4" ht="12.75">
      <c r="A4" s="1" t="s">
        <v>2</v>
      </c>
    </row>
    <row r="5" ht="12.75">
      <c r="A5" s="1" t="s">
        <v>154</v>
      </c>
    </row>
    <row r="6" spans="1:2" ht="12.75">
      <c r="A6" s="1"/>
      <c r="B6" s="2"/>
    </row>
    <row r="7" spans="1:2" ht="12.75">
      <c r="A7" s="1"/>
      <c r="B7" s="2"/>
    </row>
    <row r="8" spans="1:2" ht="12.75">
      <c r="A8" s="1"/>
      <c r="B8" s="2"/>
    </row>
    <row r="9" spans="1:8" ht="12.75">
      <c r="A9" s="1"/>
      <c r="B9" s="6">
        <v>2005</v>
      </c>
      <c r="C9" s="1"/>
      <c r="D9" s="7">
        <v>2004</v>
      </c>
      <c r="E9" s="8"/>
      <c r="F9" s="6">
        <v>2005</v>
      </c>
      <c r="G9" s="1"/>
      <c r="H9" s="7">
        <v>2004</v>
      </c>
    </row>
    <row r="10" spans="1:8" ht="12.75">
      <c r="A10" s="1"/>
      <c r="B10" s="6" t="s">
        <v>4</v>
      </c>
      <c r="C10" s="1"/>
      <c r="D10" s="7" t="s">
        <v>5</v>
      </c>
      <c r="E10" s="8"/>
      <c r="F10" s="6" t="s">
        <v>4</v>
      </c>
      <c r="G10" s="1"/>
      <c r="H10" s="7" t="str">
        <f>D10</f>
        <v>Comparative</v>
      </c>
    </row>
    <row r="11" spans="1:8" ht="12.75">
      <c r="A11" s="1"/>
      <c r="B11" s="6" t="s">
        <v>6</v>
      </c>
      <c r="C11" s="1"/>
      <c r="D11" s="7" t="s">
        <v>6</v>
      </c>
      <c r="E11" s="8"/>
      <c r="F11" s="6" t="s">
        <v>7</v>
      </c>
      <c r="G11" s="1"/>
      <c r="H11" s="7" t="s">
        <v>7</v>
      </c>
    </row>
    <row r="12" spans="1:8" ht="12.75">
      <c r="A12" s="1"/>
      <c r="B12" s="6" t="s">
        <v>8</v>
      </c>
      <c r="C12" s="1"/>
      <c r="D12" s="7" t="s">
        <v>8</v>
      </c>
      <c r="E12" s="8"/>
      <c r="F12" s="6" t="s">
        <v>9</v>
      </c>
      <c r="G12" s="1"/>
      <c r="H12" s="7" t="s">
        <v>9</v>
      </c>
    </row>
    <row r="13" spans="1:8" ht="12.75">
      <c r="A13" s="1"/>
      <c r="B13" s="9" t="s">
        <v>10</v>
      </c>
      <c r="C13" s="1"/>
      <c r="D13" s="10" t="s">
        <v>10</v>
      </c>
      <c r="E13" s="8"/>
      <c r="F13" s="6" t="s">
        <v>11</v>
      </c>
      <c r="G13" s="1"/>
      <c r="H13" s="7" t="s">
        <v>11</v>
      </c>
    </row>
    <row r="14" spans="1:8" ht="12.75">
      <c r="A14" s="1"/>
      <c r="B14" s="6" t="s">
        <v>12</v>
      </c>
      <c r="C14" s="1"/>
      <c r="D14" s="7" t="s">
        <v>12</v>
      </c>
      <c r="E14" s="8"/>
      <c r="F14" s="6" t="s">
        <v>12</v>
      </c>
      <c r="G14" s="1"/>
      <c r="H14" s="7" t="s">
        <v>12</v>
      </c>
    </row>
    <row r="15" spans="1:8" ht="12.75">
      <c r="A15" s="1"/>
      <c r="B15" s="6"/>
      <c r="C15" s="1"/>
      <c r="D15" s="7"/>
      <c r="E15" s="8"/>
      <c r="F15" s="6" t="s">
        <v>3</v>
      </c>
      <c r="G15" s="1"/>
      <c r="H15" s="7" t="s">
        <v>13</v>
      </c>
    </row>
    <row r="16" spans="2:9" ht="12.75">
      <c r="B16" s="11"/>
      <c r="C16" s="11"/>
      <c r="D16" s="12"/>
      <c r="E16" s="13"/>
      <c r="F16" s="11"/>
      <c r="G16" s="11"/>
      <c r="H16" s="12"/>
      <c r="I16" s="14"/>
    </row>
    <row r="17" spans="1:9" s="15" customFormat="1" ht="12.75">
      <c r="A17" s="15" t="s">
        <v>14</v>
      </c>
      <c r="B17" s="16">
        <v>1379</v>
      </c>
      <c r="C17" s="16"/>
      <c r="D17" s="17">
        <v>2002</v>
      </c>
      <c r="E17" s="18"/>
      <c r="F17" s="16">
        <v>5005</v>
      </c>
      <c r="G17" s="16"/>
      <c r="H17" s="17">
        <v>14809.757</v>
      </c>
      <c r="I17" s="19"/>
    </row>
    <row r="18" spans="2:9" s="15" customFormat="1" ht="12.75">
      <c r="B18" s="16"/>
      <c r="C18" s="16"/>
      <c r="D18" s="20"/>
      <c r="E18" s="18"/>
      <c r="F18" s="16"/>
      <c r="G18" s="16"/>
      <c r="H18" s="20"/>
      <c r="I18" s="19"/>
    </row>
    <row r="19" spans="1:8" s="15" customFormat="1" ht="12.75">
      <c r="A19" s="15" t="s">
        <v>15</v>
      </c>
      <c r="B19" s="128">
        <v>-2580</v>
      </c>
      <c r="C19" s="16"/>
      <c r="D19" s="17">
        <v>-1636</v>
      </c>
      <c r="E19" s="18"/>
      <c r="F19" s="16">
        <v>-7651</v>
      </c>
      <c r="G19" s="16"/>
      <c r="H19" s="17">
        <v>-12088</v>
      </c>
    </row>
    <row r="20" spans="2:8" s="15" customFormat="1" ht="12.75">
      <c r="B20" s="16"/>
      <c r="C20" s="16"/>
      <c r="D20" s="20"/>
      <c r="E20" s="18"/>
      <c r="F20" s="16"/>
      <c r="G20" s="16"/>
      <c r="H20" s="17"/>
    </row>
    <row r="21" spans="1:8" s="15" customFormat="1" ht="12.75">
      <c r="A21" s="15" t="s">
        <v>16</v>
      </c>
      <c r="B21" s="16">
        <v>23</v>
      </c>
      <c r="C21" s="16"/>
      <c r="D21" s="17">
        <v>22</v>
      </c>
      <c r="E21" s="18"/>
      <c r="F21" s="16">
        <v>49</v>
      </c>
      <c r="G21" s="16"/>
      <c r="H21" s="17">
        <v>250</v>
      </c>
    </row>
    <row r="22" spans="2:8" s="15" customFormat="1" ht="12.75">
      <c r="B22" s="21"/>
      <c r="C22" s="16"/>
      <c r="D22" s="22"/>
      <c r="E22" s="18"/>
      <c r="F22" s="21"/>
      <c r="G22" s="16"/>
      <c r="H22" s="22"/>
    </row>
    <row r="23" spans="1:8" s="15" customFormat="1" ht="12.75">
      <c r="A23" s="23" t="s">
        <v>211</v>
      </c>
      <c r="B23" s="16">
        <f>+B17+B19+B21</f>
        <v>-1178</v>
      </c>
      <c r="C23" s="16"/>
      <c r="D23" s="20">
        <f>+D17+D19+D21</f>
        <v>388</v>
      </c>
      <c r="E23" s="18"/>
      <c r="F23" s="16">
        <f>+F17+F19+F21</f>
        <v>-2597</v>
      </c>
      <c r="G23" s="16"/>
      <c r="H23" s="20">
        <f>+H17+H19+H21</f>
        <v>2971.7569999999996</v>
      </c>
    </row>
    <row r="24" spans="1:8" s="15" customFormat="1" ht="12.75">
      <c r="A24" s="23"/>
      <c r="B24" s="16"/>
      <c r="C24" s="16"/>
      <c r="D24" s="20"/>
      <c r="E24" s="18"/>
      <c r="F24" s="16"/>
      <c r="G24" s="16"/>
      <c r="H24" s="20"/>
    </row>
    <row r="25" spans="1:8" s="15" customFormat="1" ht="12.75">
      <c r="A25" s="23" t="s">
        <v>17</v>
      </c>
      <c r="B25" s="16">
        <v>-60</v>
      </c>
      <c r="C25" s="16"/>
      <c r="D25" s="17">
        <v>-32</v>
      </c>
      <c r="E25" s="18"/>
      <c r="F25" s="16">
        <v>-157</v>
      </c>
      <c r="G25" s="16"/>
      <c r="H25" s="17">
        <v>-106</v>
      </c>
    </row>
    <row r="26" spans="1:8" s="15" customFormat="1" ht="12.75">
      <c r="A26" s="23"/>
      <c r="B26" s="21"/>
      <c r="C26" s="16"/>
      <c r="D26" s="22"/>
      <c r="E26" s="18"/>
      <c r="F26" s="21"/>
      <c r="G26" s="16"/>
      <c r="H26" s="22"/>
    </row>
    <row r="27" spans="1:8" s="15" customFormat="1" ht="12.75">
      <c r="A27" s="23" t="s">
        <v>241</v>
      </c>
      <c r="B27" s="16">
        <f>+B23+B25</f>
        <v>-1238</v>
      </c>
      <c r="C27" s="16"/>
      <c r="D27" s="20">
        <f>+D23+D25</f>
        <v>356</v>
      </c>
      <c r="E27" s="18"/>
      <c r="F27" s="16">
        <f>+F23+F25</f>
        <v>-2754</v>
      </c>
      <c r="G27" s="16"/>
      <c r="H27" s="20">
        <f>+H23+H25</f>
        <v>2865.7569999999996</v>
      </c>
    </row>
    <row r="28" spans="2:8" s="15" customFormat="1" ht="12.75">
      <c r="B28" s="20"/>
      <c r="C28" s="20"/>
      <c r="D28" s="20"/>
      <c r="E28" s="18"/>
      <c r="F28" s="20"/>
      <c r="G28" s="20"/>
      <c r="H28" s="20"/>
    </row>
    <row r="29" spans="1:8" s="15" customFormat="1" ht="12.75">
      <c r="A29" s="15" t="s">
        <v>18</v>
      </c>
      <c r="B29" s="20">
        <v>0</v>
      </c>
      <c r="C29" s="20"/>
      <c r="D29" s="20">
        <v>0</v>
      </c>
      <c r="E29" s="18"/>
      <c r="F29" s="20">
        <v>0</v>
      </c>
      <c r="G29" s="20"/>
      <c r="H29" s="17">
        <v>-3</v>
      </c>
    </row>
    <row r="30" spans="2:8" s="15" customFormat="1" ht="12.75">
      <c r="B30" s="22"/>
      <c r="C30" s="20"/>
      <c r="D30" s="22"/>
      <c r="E30" s="18"/>
      <c r="F30" s="22"/>
      <c r="G30" s="20"/>
      <c r="H30" s="22"/>
    </row>
    <row r="31" spans="1:8" s="15" customFormat="1" ht="12.75">
      <c r="A31" s="23" t="s">
        <v>212</v>
      </c>
      <c r="B31" s="20">
        <f>+B27+B29</f>
        <v>-1238</v>
      </c>
      <c r="C31" s="20"/>
      <c r="D31" s="20">
        <f>+D27+D29</f>
        <v>356</v>
      </c>
      <c r="E31" s="18"/>
      <c r="F31" s="20">
        <f>+F27+F29</f>
        <v>-2754</v>
      </c>
      <c r="G31" s="20"/>
      <c r="H31" s="20">
        <f>+H27+H29</f>
        <v>2862.7569999999996</v>
      </c>
    </row>
    <row r="32" spans="2:8" s="15" customFormat="1" ht="12.75">
      <c r="B32" s="20"/>
      <c r="C32" s="20"/>
      <c r="D32" s="20"/>
      <c r="E32" s="18"/>
      <c r="F32" s="20"/>
      <c r="G32" s="20"/>
      <c r="H32" s="20"/>
    </row>
    <row r="33" spans="1:8" s="15" customFormat="1" ht="12.75">
      <c r="A33" s="23" t="s">
        <v>19</v>
      </c>
      <c r="B33" s="20">
        <v>-1</v>
      </c>
      <c r="C33" s="20"/>
      <c r="D33" s="20">
        <v>0</v>
      </c>
      <c r="E33" s="18"/>
      <c r="F33" s="20">
        <v>-1</v>
      </c>
      <c r="G33" s="20"/>
      <c r="H33" s="20">
        <v>-1</v>
      </c>
    </row>
    <row r="34" spans="2:8" s="15" customFormat="1" ht="12.75">
      <c r="B34" s="21"/>
      <c r="C34" s="16"/>
      <c r="D34" s="22"/>
      <c r="E34" s="18"/>
      <c r="F34" s="21"/>
      <c r="G34" s="16"/>
      <c r="H34" s="22"/>
    </row>
    <row r="35" spans="1:8" s="15" customFormat="1" ht="13.5" thickBot="1">
      <c r="A35" s="23" t="s">
        <v>247</v>
      </c>
      <c r="B35" s="24">
        <f>+B31+B33</f>
        <v>-1239</v>
      </c>
      <c r="C35" s="16"/>
      <c r="D35" s="25">
        <f>+D31+D33</f>
        <v>356</v>
      </c>
      <c r="E35" s="18"/>
      <c r="F35" s="24">
        <f>+F31+F33</f>
        <v>-2755</v>
      </c>
      <c r="G35" s="16"/>
      <c r="H35" s="25">
        <f>+H31+H33</f>
        <v>2861.7569999999996</v>
      </c>
    </row>
    <row r="36" spans="2:8" s="15" customFormat="1" ht="12.75">
      <c r="B36" s="16"/>
      <c r="C36" s="16"/>
      <c r="D36" s="20"/>
      <c r="E36" s="18"/>
      <c r="F36" s="16"/>
      <c r="G36" s="16"/>
      <c r="H36" s="20"/>
    </row>
    <row r="37" spans="4:8" s="15" customFormat="1" ht="12.75">
      <c r="D37" s="26"/>
      <c r="E37" s="18"/>
      <c r="F37" s="27"/>
      <c r="H37" s="26"/>
    </row>
    <row r="38" spans="1:8" s="15" customFormat="1" ht="13.5" thickBot="1">
      <c r="A38" s="23" t="s">
        <v>20</v>
      </c>
      <c r="B38" s="125">
        <f>+B35/(26400*4)*100</f>
        <v>-1.1732954545454544</v>
      </c>
      <c r="C38" s="126"/>
      <c r="D38" s="125">
        <f>+D35/(26400*4)*100</f>
        <v>0.3371212121212121</v>
      </c>
      <c r="E38" s="127"/>
      <c r="F38" s="125">
        <f>+F35/(26400*4)*100</f>
        <v>-2.608901515151515</v>
      </c>
      <c r="G38" s="126"/>
      <c r="H38" s="125">
        <f>+H35/(26400*4)*100</f>
        <v>2.7099971590909084</v>
      </c>
    </row>
    <row r="39" spans="1:8" s="15" customFormat="1" ht="14.25" customHeight="1" thickBot="1">
      <c r="A39" s="23" t="s">
        <v>21</v>
      </c>
      <c r="B39" s="125">
        <f>+B35/(26400*4)*100</f>
        <v>-1.1732954545454544</v>
      </c>
      <c r="C39" s="126"/>
      <c r="D39" s="125">
        <f>+D35/(26400*4)*100</f>
        <v>0.3371212121212121</v>
      </c>
      <c r="E39" s="127"/>
      <c r="F39" s="125">
        <f>+F35/(26400*4)*100</f>
        <v>-2.608901515151515</v>
      </c>
      <c r="G39" s="126"/>
      <c r="H39" s="125">
        <f>+H35/(26400*4)*100</f>
        <v>2.7099971590909084</v>
      </c>
    </row>
    <row r="40" spans="1:8" s="15" customFormat="1" ht="12.75">
      <c r="A40" s="23"/>
      <c r="B40" s="28"/>
      <c r="D40" s="29"/>
      <c r="E40" s="18"/>
      <c r="F40" s="28"/>
      <c r="H40" s="29"/>
    </row>
    <row r="41" spans="4:8" s="15" customFormat="1" ht="12.75">
      <c r="D41" s="26"/>
      <c r="E41" s="18"/>
      <c r="F41" s="27"/>
      <c r="H41" s="26"/>
    </row>
    <row r="42" spans="1:8" s="15" customFormat="1" ht="12.75">
      <c r="A42" s="23" t="s">
        <v>22</v>
      </c>
      <c r="D42" s="26"/>
      <c r="E42" s="18"/>
      <c r="F42" s="27"/>
      <c r="H42" s="26"/>
    </row>
    <row r="43" spans="1:8" s="15" customFormat="1" ht="12.75">
      <c r="A43" s="30" t="s">
        <v>214</v>
      </c>
      <c r="D43" s="26"/>
      <c r="E43" s="18"/>
      <c r="F43" s="27"/>
      <c r="H43" s="26"/>
    </row>
    <row r="44" spans="1:8" s="15" customFormat="1" ht="12.75">
      <c r="A44" s="30" t="s">
        <v>236</v>
      </c>
      <c r="D44" s="26"/>
      <c r="E44" s="18"/>
      <c r="F44" s="27"/>
      <c r="H44" s="26"/>
    </row>
    <row r="45" spans="1:8" s="15" customFormat="1" ht="12.75">
      <c r="A45" s="30"/>
      <c r="D45" s="26"/>
      <c r="E45" s="18"/>
      <c r="F45" s="27"/>
      <c r="H45" s="26"/>
    </row>
    <row r="46" spans="1:9" ht="12.75">
      <c r="A46" s="30" t="s">
        <v>248</v>
      </c>
      <c r="B46" s="1"/>
      <c r="C46" s="1"/>
      <c r="D46" s="7"/>
      <c r="E46" s="8"/>
      <c r="F46" s="6"/>
      <c r="G46" s="1"/>
      <c r="H46" s="7"/>
      <c r="I46" s="1"/>
    </row>
    <row r="47" spans="1:9" ht="12.75">
      <c r="A47" s="1" t="s">
        <v>249</v>
      </c>
      <c r="B47" s="1"/>
      <c r="C47" s="1"/>
      <c r="D47" s="7"/>
      <c r="E47" s="8"/>
      <c r="F47" s="6"/>
      <c r="G47" s="1"/>
      <c r="H47" s="7"/>
      <c r="I47" s="1"/>
    </row>
    <row r="48" spans="1:9" ht="12.75">
      <c r="A48" s="1" t="s">
        <v>246</v>
      </c>
      <c r="B48" s="1"/>
      <c r="C48" s="1"/>
      <c r="D48" s="7"/>
      <c r="E48" s="8"/>
      <c r="F48" s="6"/>
      <c r="G48" s="1"/>
      <c r="H48" s="7"/>
      <c r="I48" s="1"/>
    </row>
    <row r="49" ht="12.75">
      <c r="A49" s="1" t="s">
        <v>250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51"/>
  <sheetViews>
    <sheetView zoomScale="60" zoomScaleNormal="60" workbookViewId="0" topLeftCell="A1">
      <pane xSplit="1" ySplit="11" topLeftCell="B12" activePane="bottomRight" state="frozen"/>
      <selection pane="topLeft" activeCell="A1" sqref="A1"/>
      <selection pane="topRight" activeCell="B1" sqref="B1"/>
      <selection pane="bottomLeft" activeCell="A12" sqref="A12"/>
      <selection pane="bottomRight" activeCell="B14" sqref="B14"/>
    </sheetView>
  </sheetViews>
  <sheetFormatPr defaultColWidth="9.140625" defaultRowHeight="12.75"/>
  <cols>
    <col min="1" max="1" width="54.57421875" style="0" customWidth="1"/>
    <col min="2" max="2" width="15.57421875" style="0" customWidth="1"/>
    <col min="3" max="3" width="1.7109375" style="0" customWidth="1"/>
    <col min="4" max="4" width="15.57421875" style="3" customWidth="1"/>
    <col min="5" max="5" width="2.00390625" style="0" customWidth="1"/>
    <col min="6" max="6" width="11.28125" style="2" bestFit="1" customWidth="1"/>
  </cols>
  <sheetData>
    <row r="1" ht="12.75">
      <c r="A1" s="1" t="str">
        <f>+'[1]IS'!A1</f>
        <v>PALETTE MULTIMEDIA BERHAD </v>
      </c>
    </row>
    <row r="2" ht="12.75">
      <c r="A2" s="5" t="str">
        <f>+'[1]IS'!A2</f>
        <v>(Company No.: 420056-K)</v>
      </c>
    </row>
    <row r="4" ht="12.75">
      <c r="A4" s="1" t="s">
        <v>155</v>
      </c>
    </row>
    <row r="5" ht="12.75">
      <c r="A5" s="1"/>
    </row>
    <row r="6" ht="12.75">
      <c r="B6" s="2"/>
    </row>
    <row r="7" spans="2:4" ht="12.75">
      <c r="B7" s="6" t="s">
        <v>23</v>
      </c>
      <c r="C7" s="31"/>
      <c r="D7" s="7" t="s">
        <v>23</v>
      </c>
    </row>
    <row r="8" spans="2:4" ht="12.75">
      <c r="B8" s="9" t="s">
        <v>24</v>
      </c>
      <c r="D8" s="10" t="s">
        <v>24</v>
      </c>
    </row>
    <row r="9" spans="2:4" ht="12.75">
      <c r="B9" s="6">
        <v>2005</v>
      </c>
      <c r="D9" s="7">
        <v>2004</v>
      </c>
    </row>
    <row r="10" spans="2:4" ht="12.75">
      <c r="B10" s="32" t="s">
        <v>3</v>
      </c>
      <c r="D10" s="33" t="s">
        <v>13</v>
      </c>
    </row>
    <row r="11" spans="2:4" ht="12.75">
      <c r="B11" s="6" t="s">
        <v>12</v>
      </c>
      <c r="D11" s="7" t="s">
        <v>12</v>
      </c>
    </row>
    <row r="12" spans="2:4" ht="12.75">
      <c r="B12" s="34"/>
      <c r="C12" s="34"/>
      <c r="D12" s="35"/>
    </row>
    <row r="13" spans="1:6" s="15" customFormat="1" ht="12.75">
      <c r="A13" s="30" t="s">
        <v>25</v>
      </c>
      <c r="B13" s="36">
        <v>411</v>
      </c>
      <c r="C13" s="36"/>
      <c r="D13" s="37">
        <v>462</v>
      </c>
      <c r="F13" s="27"/>
    </row>
    <row r="14" spans="1:6" s="15" customFormat="1" ht="12.75">
      <c r="A14" s="30"/>
      <c r="B14" s="36"/>
      <c r="C14" s="36"/>
      <c r="D14" s="37"/>
      <c r="F14" s="27"/>
    </row>
    <row r="15" spans="1:6" s="15" customFormat="1" ht="12.75">
      <c r="A15" s="30" t="s">
        <v>26</v>
      </c>
      <c r="B15" s="36">
        <v>19600</v>
      </c>
      <c r="C15" s="36"/>
      <c r="D15" s="37">
        <v>19068</v>
      </c>
      <c r="F15" s="27"/>
    </row>
    <row r="16" spans="1:6" s="15" customFormat="1" ht="12.75">
      <c r="A16" s="30"/>
      <c r="B16" s="36"/>
      <c r="C16" s="36"/>
      <c r="D16" s="37"/>
      <c r="F16" s="27"/>
    </row>
    <row r="17" spans="1:6" s="15" customFormat="1" ht="12.75">
      <c r="A17" s="30" t="s">
        <v>27</v>
      </c>
      <c r="B17" s="36"/>
      <c r="C17" s="36"/>
      <c r="D17" s="37"/>
      <c r="F17" s="27"/>
    </row>
    <row r="18" spans="1:6" s="15" customFormat="1" ht="12.75">
      <c r="A18" s="38" t="s">
        <v>28</v>
      </c>
      <c r="B18" s="39">
        <v>3838</v>
      </c>
      <c r="C18" s="39"/>
      <c r="D18" s="40">
        <v>4955</v>
      </c>
      <c r="E18" s="18"/>
      <c r="F18" s="27"/>
    </row>
    <row r="19" spans="1:6" s="15" customFormat="1" ht="12.75">
      <c r="A19" s="38" t="s">
        <v>29</v>
      </c>
      <c r="B19" s="39">
        <v>8979</v>
      </c>
      <c r="C19" s="39"/>
      <c r="D19" s="40">
        <f>11999.756+8.16</f>
        <v>12007.916</v>
      </c>
      <c r="E19" s="18"/>
      <c r="F19" s="27"/>
    </row>
    <row r="20" spans="1:6" s="15" customFormat="1" ht="12.75">
      <c r="A20" s="38" t="s">
        <v>30</v>
      </c>
      <c r="B20" s="39">
        <v>14162</v>
      </c>
      <c r="C20" s="39"/>
      <c r="D20" s="40">
        <f>1172.956+13096.394</f>
        <v>14269.35</v>
      </c>
      <c r="E20" s="18"/>
      <c r="F20" s="27"/>
    </row>
    <row r="21" spans="1:6" s="15" customFormat="1" ht="12.75">
      <c r="A21" s="38"/>
      <c r="B21" s="41">
        <f>SUM(B18:B20)</f>
        <v>26979</v>
      </c>
      <c r="C21" s="42"/>
      <c r="D21" s="41">
        <f>SUM(D18:D20)</f>
        <v>31232.265999999996</v>
      </c>
      <c r="E21" s="18"/>
      <c r="F21" s="27"/>
    </row>
    <row r="22" spans="1:6" s="15" customFormat="1" ht="12.75">
      <c r="A22" s="38"/>
      <c r="B22" s="39"/>
      <c r="C22" s="39"/>
      <c r="D22" s="40"/>
      <c r="E22" s="18"/>
      <c r="F22" s="27"/>
    </row>
    <row r="23" spans="1:6" s="15" customFormat="1" ht="12.75">
      <c r="A23" s="30" t="s">
        <v>31</v>
      </c>
      <c r="B23" s="39"/>
      <c r="C23" s="39"/>
      <c r="D23" s="40"/>
      <c r="E23" s="18"/>
      <c r="F23" s="27"/>
    </row>
    <row r="24" spans="1:6" s="15" customFormat="1" ht="12.75">
      <c r="A24" s="38" t="s">
        <v>32</v>
      </c>
      <c r="B24" s="39">
        <v>15872</v>
      </c>
      <c r="C24" s="39"/>
      <c r="D24" s="40">
        <v>18030.27</v>
      </c>
      <c r="E24" s="18"/>
      <c r="F24" s="27"/>
    </row>
    <row r="25" spans="1:6" s="15" customFormat="1" ht="12.75">
      <c r="A25" s="38" t="s">
        <v>216</v>
      </c>
      <c r="B25" s="39">
        <v>4026</v>
      </c>
      <c r="C25" s="39"/>
      <c r="D25" s="40">
        <v>2630.79</v>
      </c>
      <c r="E25" s="18"/>
      <c r="F25" s="27"/>
    </row>
    <row r="26" spans="1:6" s="15" customFormat="1" ht="12.75">
      <c r="A26" s="38" t="s">
        <v>18</v>
      </c>
      <c r="B26" s="39">
        <v>1</v>
      </c>
      <c r="C26" s="39"/>
      <c r="D26" s="40">
        <v>1</v>
      </c>
      <c r="E26" s="18"/>
      <c r="F26" s="27"/>
    </row>
    <row r="27" spans="1:6" s="15" customFormat="1" ht="12.75">
      <c r="A27" s="18"/>
      <c r="B27" s="41">
        <f>+SUM(B24:B26)</f>
        <v>19899</v>
      </c>
      <c r="C27" s="42"/>
      <c r="D27" s="41">
        <f>+SUM(D24:D26)</f>
        <v>20662.06</v>
      </c>
      <c r="E27" s="18"/>
      <c r="F27" s="27"/>
    </row>
    <row r="28" spans="2:6" s="15" customFormat="1" ht="12.75">
      <c r="B28" s="36"/>
      <c r="C28" s="36"/>
      <c r="D28" s="37"/>
      <c r="F28" s="27"/>
    </row>
    <row r="29" spans="1:6" s="15" customFormat="1" ht="12.75">
      <c r="A29" s="30" t="s">
        <v>33</v>
      </c>
      <c r="B29" s="43">
        <f>+B21-B27</f>
        <v>7080</v>
      </c>
      <c r="C29" s="44"/>
      <c r="D29" s="43">
        <f>+D21-D27</f>
        <v>10570.205999999995</v>
      </c>
      <c r="F29" s="27"/>
    </row>
    <row r="30" spans="1:6" s="15" customFormat="1" ht="12.75">
      <c r="A30" s="23" t="s">
        <v>182</v>
      </c>
      <c r="B30" s="36"/>
      <c r="C30" s="36"/>
      <c r="D30" s="37"/>
      <c r="F30" s="27"/>
    </row>
    <row r="31" spans="2:6" s="15" customFormat="1" ht="13.5" thickBot="1">
      <c r="B31" s="45">
        <f>+B29+B13+B15</f>
        <v>27091</v>
      </c>
      <c r="C31" s="44"/>
      <c r="D31" s="45">
        <f>+D29+D13+D15</f>
        <v>30100.205999999995</v>
      </c>
      <c r="F31" s="27"/>
    </row>
    <row r="32" spans="2:6" s="15" customFormat="1" ht="12.75">
      <c r="B32" s="36"/>
      <c r="C32" s="36"/>
      <c r="D32" s="37"/>
      <c r="F32" s="27"/>
    </row>
    <row r="33" spans="1:4" ht="12.75">
      <c r="A33" s="1" t="s">
        <v>34</v>
      </c>
      <c r="B33" s="36">
        <v>26400</v>
      </c>
      <c r="C33" s="46"/>
      <c r="D33" s="37">
        <v>26400</v>
      </c>
    </row>
    <row r="34" spans="1:4" ht="12.75">
      <c r="A34" s="1" t="s">
        <v>35</v>
      </c>
      <c r="B34" s="47">
        <v>449</v>
      </c>
      <c r="C34" s="46"/>
      <c r="D34" s="48">
        <v>3402</v>
      </c>
    </row>
    <row r="35" spans="1:4" ht="12.75">
      <c r="A35" s="1"/>
      <c r="B35" s="49">
        <f>+B33+B34</f>
        <v>26849</v>
      </c>
      <c r="C35" s="50"/>
      <c r="D35" s="49">
        <f>+D33+D34</f>
        <v>29802</v>
      </c>
    </row>
    <row r="36" spans="1:4" ht="12.75">
      <c r="A36" s="1"/>
      <c r="B36" s="39"/>
      <c r="C36" s="46"/>
      <c r="D36" s="40"/>
    </row>
    <row r="37" spans="1:4" ht="12.75">
      <c r="A37" s="1" t="s">
        <v>19</v>
      </c>
      <c r="B37" s="39">
        <v>22</v>
      </c>
      <c r="C37" s="46"/>
      <c r="D37" s="40">
        <v>22</v>
      </c>
    </row>
    <row r="38" spans="1:4" ht="12.75">
      <c r="A38" s="1"/>
      <c r="B38" s="39"/>
      <c r="C38" s="46"/>
      <c r="D38" s="40"/>
    </row>
    <row r="39" spans="1:4" ht="12.75">
      <c r="A39" s="1" t="s">
        <v>36</v>
      </c>
      <c r="B39" s="39"/>
      <c r="C39" s="46"/>
      <c r="D39" s="40"/>
    </row>
    <row r="40" spans="1:4" ht="12.75">
      <c r="A40" s="51" t="s">
        <v>217</v>
      </c>
      <c r="B40" s="39">
        <v>220</v>
      </c>
      <c r="C40" s="46"/>
      <c r="D40" s="40">
        <v>276</v>
      </c>
    </row>
    <row r="41" spans="1:4" ht="12.75">
      <c r="A41" s="51" t="s">
        <v>37</v>
      </c>
      <c r="B41" s="39">
        <v>0</v>
      </c>
      <c r="C41" s="46"/>
      <c r="D41" s="40">
        <v>0</v>
      </c>
    </row>
    <row r="42" spans="1:4" ht="12.75">
      <c r="A42" s="1"/>
      <c r="B42" s="39"/>
      <c r="C42" s="46"/>
      <c r="D42" s="40"/>
    </row>
    <row r="43" spans="1:4" ht="13.5" thickBot="1">
      <c r="A43" s="1" t="s">
        <v>38</v>
      </c>
      <c r="B43" s="45">
        <f>SUM(B35:B42)</f>
        <v>27091</v>
      </c>
      <c r="C43" s="50"/>
      <c r="D43" s="45">
        <f>SUM(D35:D42)</f>
        <v>30100</v>
      </c>
    </row>
    <row r="44" spans="2:6" ht="12.75">
      <c r="B44" s="52">
        <f>+B31-B43</f>
        <v>0</v>
      </c>
      <c r="C44" s="52"/>
      <c r="D44" s="53">
        <v>0</v>
      </c>
      <c r="F44" s="54"/>
    </row>
    <row r="45" spans="2:6" ht="12.75">
      <c r="B45" s="52"/>
      <c r="C45" s="52"/>
      <c r="D45" s="53"/>
      <c r="F45" s="54"/>
    </row>
    <row r="46" spans="1:6" ht="12.75">
      <c r="A46" t="s">
        <v>215</v>
      </c>
      <c r="B46" s="52">
        <f>((B35+B37)/105600)*100</f>
        <v>25.446022727272727</v>
      </c>
      <c r="C46" s="52"/>
      <c r="D46" s="52">
        <f>((D35+D37)/105600)*100</f>
        <v>28.242424242424242</v>
      </c>
      <c r="F46" s="54"/>
    </row>
    <row r="47" spans="1:4" ht="12.75">
      <c r="A47" s="23" t="s">
        <v>39</v>
      </c>
      <c r="B47" s="34"/>
      <c r="C47" s="34"/>
      <c r="D47" s="35"/>
    </row>
    <row r="48" ht="12.75">
      <c r="A48" s="23" t="s">
        <v>22</v>
      </c>
    </row>
    <row r="49" ht="12.75">
      <c r="A49" s="30" t="s">
        <v>40</v>
      </c>
    </row>
    <row r="50" ht="12.75">
      <c r="A50" s="30" t="s">
        <v>170</v>
      </c>
    </row>
    <row r="51" ht="12.75">
      <c r="A51" s="1" t="s">
        <v>171</v>
      </c>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40"/>
  <sheetViews>
    <sheetView zoomScale="60" zoomScaleNormal="60" workbookViewId="0" topLeftCell="A1">
      <pane xSplit="1" ySplit="12" topLeftCell="B13" activePane="bottomRight" state="frozen"/>
      <selection pane="topLeft" activeCell="A1" sqref="A1"/>
      <selection pane="topRight" activeCell="B1" sqref="B1"/>
      <selection pane="bottomLeft" activeCell="A13" sqref="A13"/>
      <selection pane="bottomRight" activeCell="C15" sqref="C15"/>
    </sheetView>
  </sheetViews>
  <sheetFormatPr defaultColWidth="9.140625" defaultRowHeight="12.75"/>
  <cols>
    <col min="1" max="1" width="38.140625" style="0" customWidth="1"/>
    <col min="2" max="2" width="12.7109375" style="15" bestFit="1" customWidth="1"/>
    <col min="3" max="3" width="17.57421875" style="15" bestFit="1" customWidth="1"/>
    <col min="4" max="4" width="12.421875" style="15" customWidth="1"/>
    <col min="5" max="5" width="18.421875" style="15" bestFit="1" customWidth="1"/>
    <col min="6" max="6" width="12.7109375" style="15" bestFit="1" customWidth="1"/>
  </cols>
  <sheetData>
    <row r="1" ht="12.75">
      <c r="A1" s="1" t="str">
        <f>+'[1]BS'!A1</f>
        <v>PALETTE MULTIMEDIA BERHAD </v>
      </c>
    </row>
    <row r="2" ht="12.75">
      <c r="A2" s="5" t="str">
        <f>+'[1]BS'!A2</f>
        <v>(Company No.: 420056-K)</v>
      </c>
    </row>
    <row r="4" ht="12.75">
      <c r="A4" s="1" t="s">
        <v>41</v>
      </c>
    </row>
    <row r="5" ht="12.75">
      <c r="A5" s="1" t="s">
        <v>154</v>
      </c>
    </row>
    <row r="6" ht="12.75">
      <c r="A6" s="1"/>
    </row>
    <row r="7" ht="12.75">
      <c r="A7" s="1"/>
    </row>
    <row r="9" spans="2:6" ht="12.75">
      <c r="B9" s="30"/>
      <c r="C9" s="55" t="s">
        <v>42</v>
      </c>
      <c r="D9" s="55" t="s">
        <v>42</v>
      </c>
      <c r="E9" s="55" t="s">
        <v>43</v>
      </c>
      <c r="F9" s="30"/>
    </row>
    <row r="10" spans="2:7" ht="12.75">
      <c r="B10" s="55" t="s">
        <v>44</v>
      </c>
      <c r="C10" s="55" t="s">
        <v>45</v>
      </c>
      <c r="D10" s="55" t="s">
        <v>45</v>
      </c>
      <c r="E10" s="55" t="s">
        <v>46</v>
      </c>
      <c r="F10" s="55"/>
      <c r="G10" s="2"/>
    </row>
    <row r="11" spans="2:7" ht="12.75">
      <c r="B11" s="55" t="s">
        <v>47</v>
      </c>
      <c r="C11" s="55" t="s">
        <v>48</v>
      </c>
      <c r="D11" s="55" t="s">
        <v>49</v>
      </c>
      <c r="E11" s="55" t="s">
        <v>50</v>
      </c>
      <c r="F11" s="55" t="s">
        <v>51</v>
      </c>
      <c r="G11" s="2"/>
    </row>
    <row r="12" spans="2:7" ht="12.75">
      <c r="B12" s="55" t="s">
        <v>12</v>
      </c>
      <c r="C12" s="55" t="s">
        <v>12</v>
      </c>
      <c r="D12" s="55" t="s">
        <v>12</v>
      </c>
      <c r="E12" s="55" t="s">
        <v>12</v>
      </c>
      <c r="F12" s="55" t="s">
        <v>12</v>
      </c>
      <c r="G12" s="2"/>
    </row>
    <row r="13" spans="1:6" ht="12.75">
      <c r="A13" s="56" t="s">
        <v>243</v>
      </c>
      <c r="B13" s="57"/>
      <c r="C13" s="57"/>
      <c r="D13" s="57"/>
      <c r="E13" s="57"/>
      <c r="F13" s="57"/>
    </row>
    <row r="14" spans="2:6" ht="12.75">
      <c r="B14" s="57"/>
      <c r="C14" s="57"/>
      <c r="D14" s="57"/>
      <c r="E14" s="57"/>
      <c r="F14" s="57"/>
    </row>
    <row r="15" spans="1:6" ht="12.75">
      <c r="A15" t="s">
        <v>156</v>
      </c>
      <c r="B15" s="57">
        <v>26400</v>
      </c>
      <c r="C15" s="57">
        <v>4123</v>
      </c>
      <c r="D15" s="57">
        <v>258</v>
      </c>
      <c r="E15" s="57">
        <v>-739</v>
      </c>
      <c r="F15" s="57">
        <f>SUM(B15:E15)</f>
        <v>30042</v>
      </c>
    </row>
    <row r="16" spans="2:6" ht="12.75">
      <c r="B16" s="57"/>
      <c r="C16" s="57"/>
      <c r="D16" s="57"/>
      <c r="E16" s="57"/>
      <c r="F16" s="57"/>
    </row>
    <row r="17" spans="1:6" ht="12.75">
      <c r="A17" t="s">
        <v>213</v>
      </c>
      <c r="B17" s="57">
        <v>0</v>
      </c>
      <c r="C17" s="57">
        <v>0</v>
      </c>
      <c r="D17" s="58">
        <v>0</v>
      </c>
      <c r="E17" s="57">
        <f>'IS'!F35</f>
        <v>-2755</v>
      </c>
      <c r="F17" s="57">
        <f>SUM(B17:E17)</f>
        <v>-2755</v>
      </c>
    </row>
    <row r="18" spans="2:6" ht="12.75">
      <c r="B18" s="57"/>
      <c r="C18" s="57"/>
      <c r="D18" s="58"/>
      <c r="E18" s="57"/>
      <c r="F18" s="57"/>
    </row>
    <row r="19" spans="1:6" ht="12.75">
      <c r="A19" t="s">
        <v>56</v>
      </c>
      <c r="B19" s="57">
        <v>0</v>
      </c>
      <c r="C19" s="57">
        <v>0</v>
      </c>
      <c r="D19" s="58">
        <v>-438</v>
      </c>
      <c r="E19" s="57">
        <v>0</v>
      </c>
      <c r="F19" s="57">
        <f>SUM(B19:E19)</f>
        <v>-438</v>
      </c>
    </row>
    <row r="20" spans="2:6" ht="12.75">
      <c r="B20" s="57"/>
      <c r="C20" s="57"/>
      <c r="D20" s="57"/>
      <c r="E20" s="57"/>
      <c r="F20" s="57"/>
    </row>
    <row r="21" spans="1:6" ht="13.5" thickBot="1">
      <c r="A21" t="s">
        <v>157</v>
      </c>
      <c r="B21" s="59">
        <f>SUM(B15:B20)</f>
        <v>26400</v>
      </c>
      <c r="C21" s="59">
        <f>SUM(C15:C20)</f>
        <v>4123</v>
      </c>
      <c r="D21" s="59">
        <f>SUM(D15:D20)</f>
        <v>-180</v>
      </c>
      <c r="E21" s="59">
        <f>SUM(E15:E20)</f>
        <v>-3494</v>
      </c>
      <c r="F21" s="59">
        <f>SUM(F15:F20)</f>
        <v>26849</v>
      </c>
    </row>
    <row r="22" spans="2:6" ht="12.75">
      <c r="B22" s="60"/>
      <c r="C22" s="60"/>
      <c r="D22" s="60"/>
      <c r="E22" s="60"/>
      <c r="F22" s="60"/>
    </row>
    <row r="23" spans="2:6" ht="12.75">
      <c r="B23" s="60"/>
      <c r="C23" s="60"/>
      <c r="D23" s="60"/>
      <c r="E23" s="60"/>
      <c r="F23" s="60"/>
    </row>
    <row r="24" spans="1:6" s="72" customFormat="1" ht="12.75">
      <c r="A24" s="78" t="s">
        <v>242</v>
      </c>
      <c r="B24" s="113"/>
      <c r="C24" s="122"/>
      <c r="D24" s="113"/>
      <c r="E24" s="113"/>
      <c r="F24" s="113"/>
    </row>
    <row r="25" spans="2:6" s="72" customFormat="1" ht="12.75">
      <c r="B25" s="113"/>
      <c r="C25" s="113"/>
      <c r="D25" s="113"/>
      <c r="E25" s="113"/>
      <c r="F25" s="113"/>
    </row>
    <row r="26" spans="1:6" s="72" customFormat="1" ht="12.75">
      <c r="A26" s="72" t="s">
        <v>52</v>
      </c>
      <c r="B26" s="114">
        <v>24000</v>
      </c>
      <c r="C26" s="114">
        <v>1771</v>
      </c>
      <c r="D26" s="114">
        <v>258</v>
      </c>
      <c r="E26" s="114">
        <v>-3636</v>
      </c>
      <c r="F26" s="114">
        <f>SUM(B26:E26)</f>
        <v>22393</v>
      </c>
    </row>
    <row r="27" spans="2:6" s="72" customFormat="1" ht="12.75">
      <c r="B27" s="114"/>
      <c r="C27" s="114"/>
      <c r="D27" s="114"/>
      <c r="E27" s="114"/>
      <c r="F27" s="114"/>
    </row>
    <row r="28" spans="1:6" s="72" customFormat="1" ht="12.75">
      <c r="A28" s="72" t="s">
        <v>53</v>
      </c>
      <c r="B28" s="114">
        <v>2400</v>
      </c>
      <c r="C28" s="114">
        <v>2352</v>
      </c>
      <c r="D28" s="114">
        <v>0</v>
      </c>
      <c r="E28" s="114">
        <v>0</v>
      </c>
      <c r="F28" s="114">
        <f>SUM(B28:E28)</f>
        <v>4752</v>
      </c>
    </row>
    <row r="29" spans="1:6" s="72" customFormat="1" ht="12.75">
      <c r="A29" s="72" t="s">
        <v>54</v>
      </c>
      <c r="B29" s="114"/>
      <c r="C29" s="114"/>
      <c r="D29" s="114"/>
      <c r="E29" s="114"/>
      <c r="F29" s="114"/>
    </row>
    <row r="30" spans="2:6" s="72" customFormat="1" ht="12" customHeight="1">
      <c r="B30" s="114"/>
      <c r="C30" s="114"/>
      <c r="D30" s="114"/>
      <c r="E30" s="114"/>
      <c r="F30" s="114"/>
    </row>
    <row r="31" spans="1:6" s="72" customFormat="1" ht="12.75">
      <c r="A31" s="72" t="s">
        <v>55</v>
      </c>
      <c r="B31" s="114">
        <v>0</v>
      </c>
      <c r="C31" s="114">
        <v>0</v>
      </c>
      <c r="D31" s="115">
        <v>0</v>
      </c>
      <c r="E31" s="114">
        <f>'IS'!H35</f>
        <v>2861.7569999999996</v>
      </c>
      <c r="F31" s="114">
        <f>SUM(B31:E31)</f>
        <v>2861.7569999999996</v>
      </c>
    </row>
    <row r="32" spans="2:6" s="72" customFormat="1" ht="12.75">
      <c r="B32" s="114"/>
      <c r="C32" s="114"/>
      <c r="D32" s="115"/>
      <c r="E32" s="114"/>
      <c r="F32" s="114"/>
    </row>
    <row r="33" spans="1:6" s="72" customFormat="1" ht="12.75">
      <c r="A33" s="72" t="s">
        <v>56</v>
      </c>
      <c r="B33" s="114">
        <v>0</v>
      </c>
      <c r="C33" s="114">
        <v>0</v>
      </c>
      <c r="D33" s="115">
        <v>-205</v>
      </c>
      <c r="E33" s="114">
        <v>0</v>
      </c>
      <c r="F33" s="114">
        <f>SUM(B33:E33)</f>
        <v>-205</v>
      </c>
    </row>
    <row r="34" spans="2:6" s="72" customFormat="1" ht="12.75">
      <c r="B34" s="114"/>
      <c r="C34" s="114"/>
      <c r="D34" s="114"/>
      <c r="E34" s="114"/>
      <c r="F34" s="114"/>
    </row>
    <row r="35" spans="1:6" s="72" customFormat="1" ht="13.5" thickBot="1">
      <c r="A35" s="72" t="s">
        <v>57</v>
      </c>
      <c r="B35" s="116">
        <f>SUM(B26:B34)</f>
        <v>26400</v>
      </c>
      <c r="C35" s="116">
        <f>SUM(C26:C34)</f>
        <v>4123</v>
      </c>
      <c r="D35" s="116">
        <f>SUM(D26:D34)</f>
        <v>53</v>
      </c>
      <c r="E35" s="116">
        <f>SUM(E26:E34)</f>
        <v>-774.2430000000004</v>
      </c>
      <c r="F35" s="116">
        <f>SUM(F26:F34)</f>
        <v>29801.756999999998</v>
      </c>
    </row>
    <row r="36" spans="2:6" ht="12.75">
      <c r="B36" s="60"/>
      <c r="C36" s="60"/>
      <c r="D36" s="60"/>
      <c r="E36" s="60"/>
      <c r="F36" s="60"/>
    </row>
    <row r="37" ht="12.75">
      <c r="A37" s="23" t="s">
        <v>22</v>
      </c>
    </row>
    <row r="38" ht="12.75">
      <c r="A38" s="30" t="s">
        <v>58</v>
      </c>
    </row>
    <row r="39" spans="1:7" ht="12.75">
      <c r="A39" s="30" t="s">
        <v>218</v>
      </c>
      <c r="G39" s="61"/>
    </row>
    <row r="40" ht="12.75">
      <c r="A40" s="1" t="s">
        <v>59</v>
      </c>
    </row>
  </sheetData>
  <printOptions/>
  <pageMargins left="0.75" right="0.75" top="1" bottom="1" header="0.5" footer="0.5"/>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R242"/>
  <sheetViews>
    <sheetView workbookViewId="0" topLeftCell="A1">
      <pane xSplit="1" ySplit="4" topLeftCell="B120" activePane="bottomRight" state="frozen"/>
      <selection pane="topLeft" activeCell="A1" sqref="A1"/>
      <selection pane="topRight" activeCell="B1" sqref="B1"/>
      <selection pane="bottomLeft" activeCell="A5" sqref="A5"/>
      <selection pane="bottomRight" activeCell="I122" sqref="I122"/>
    </sheetView>
  </sheetViews>
  <sheetFormatPr defaultColWidth="9.140625" defaultRowHeight="12.75"/>
  <cols>
    <col min="1" max="1" width="4.57421875" style="71" customWidth="1"/>
    <col min="2" max="2" width="14.57421875" style="72" customWidth="1"/>
    <col min="3" max="3" width="14.7109375" style="72" customWidth="1"/>
    <col min="4" max="4" width="11.28125" style="72" bestFit="1" customWidth="1"/>
    <col min="5" max="5" width="12.8515625" style="72" bestFit="1" customWidth="1"/>
    <col min="6" max="6" width="13.00390625" style="72" customWidth="1"/>
    <col min="7" max="7" width="10.57421875" style="72" customWidth="1"/>
    <col min="8" max="8" width="8.8515625" style="72" customWidth="1"/>
    <col min="9" max="9" width="10.421875" style="72" customWidth="1"/>
    <col min="10" max="10" width="12.8515625" style="72" bestFit="1" customWidth="1"/>
    <col min="11" max="11" width="9.28125" style="72" customWidth="1"/>
    <col min="12" max="12" width="15.8515625" style="72" customWidth="1"/>
    <col min="13" max="13" width="24.140625" style="72" bestFit="1" customWidth="1"/>
    <col min="14" max="14" width="10.140625" style="72" bestFit="1" customWidth="1"/>
    <col min="15" max="15" width="12.28125" style="72" bestFit="1" customWidth="1"/>
    <col min="16" max="16" width="11.28125" style="72" bestFit="1" customWidth="1"/>
    <col min="17" max="18" width="12.28125" style="72" bestFit="1" customWidth="1"/>
    <col min="19" max="16384" width="9.140625" style="72" customWidth="1"/>
  </cols>
  <sheetData>
    <row r="1" ht="12.75">
      <c r="A1" s="71" t="str">
        <f>+'[1]CashFlow'!A1</f>
        <v>PALETTE MULTIMEDIA BERHAD </v>
      </c>
    </row>
    <row r="2" ht="12.75">
      <c r="A2" s="73" t="str">
        <f>+'[1]CashFlow'!A2</f>
        <v>(Company No.: 420056-K)</v>
      </c>
    </row>
    <row r="3" ht="12.75">
      <c r="A3" s="74"/>
    </row>
    <row r="4" ht="12.75">
      <c r="A4" s="71" t="s">
        <v>70</v>
      </c>
    </row>
    <row r="7" spans="1:2" ht="12.75">
      <c r="A7" s="75" t="s">
        <v>71</v>
      </c>
      <c r="B7" s="76" t="s">
        <v>72</v>
      </c>
    </row>
    <row r="9" ht="12.75">
      <c r="B9" s="72" t="s">
        <v>172</v>
      </c>
    </row>
    <row r="10" ht="12.75">
      <c r="B10" s="72" t="s">
        <v>232</v>
      </c>
    </row>
    <row r="11" ht="12.75">
      <c r="B11" s="72" t="s">
        <v>173</v>
      </c>
    </row>
    <row r="13" ht="12.75">
      <c r="B13" s="72" t="s">
        <v>224</v>
      </c>
    </row>
    <row r="14" ht="12.75">
      <c r="B14" s="72" t="s">
        <v>174</v>
      </c>
    </row>
    <row r="15" ht="12.75">
      <c r="B15" s="72" t="s">
        <v>175</v>
      </c>
    </row>
    <row r="17" ht="12.75">
      <c r="B17" s="72" t="s">
        <v>176</v>
      </c>
    </row>
    <row r="18" ht="12.75">
      <c r="B18" s="72" t="s">
        <v>177</v>
      </c>
    </row>
    <row r="21" spans="1:2" ht="12.75">
      <c r="A21" s="75" t="s">
        <v>73</v>
      </c>
      <c r="B21" s="76" t="s">
        <v>74</v>
      </c>
    </row>
    <row r="23" ht="12.75">
      <c r="B23" s="72" t="s">
        <v>178</v>
      </c>
    </row>
    <row r="24" ht="12.75">
      <c r="B24" s="72" t="s">
        <v>179</v>
      </c>
    </row>
    <row r="25" ht="10.5" customHeight="1">
      <c r="B25" s="72" t="s">
        <v>180</v>
      </c>
    </row>
    <row r="28" spans="1:2" ht="12.75">
      <c r="A28" s="75" t="s">
        <v>75</v>
      </c>
      <c r="B28" s="76" t="s">
        <v>76</v>
      </c>
    </row>
    <row r="29" spans="1:2" ht="12.75">
      <c r="A29" s="75"/>
      <c r="B29" s="76"/>
    </row>
    <row r="30" spans="1:2" ht="12.75">
      <c r="A30" s="75"/>
      <c r="B30" s="72" t="s">
        <v>225</v>
      </c>
    </row>
    <row r="31" ht="12.75">
      <c r="A31" s="75"/>
    </row>
    <row r="33" spans="1:2" ht="12.75">
      <c r="A33" s="75" t="s">
        <v>77</v>
      </c>
      <c r="B33" s="76" t="s">
        <v>78</v>
      </c>
    </row>
    <row r="38" spans="1:2" ht="12.75">
      <c r="A38" s="75" t="s">
        <v>79</v>
      </c>
      <c r="B38" s="76" t="s">
        <v>80</v>
      </c>
    </row>
    <row r="39" spans="1:2" ht="12.75">
      <c r="A39" s="75"/>
      <c r="B39" s="76"/>
    </row>
    <row r="43" spans="1:2" ht="12.75">
      <c r="A43" s="75" t="s">
        <v>81</v>
      </c>
      <c r="B43" s="76" t="s">
        <v>82</v>
      </c>
    </row>
    <row r="48" spans="1:2" ht="12.75">
      <c r="A48" s="75"/>
      <c r="B48" s="76"/>
    </row>
    <row r="49" spans="1:2" ht="12.75">
      <c r="A49" s="75" t="s">
        <v>83</v>
      </c>
      <c r="B49" s="76" t="s">
        <v>84</v>
      </c>
    </row>
    <row r="54" spans="1:2" ht="12.75">
      <c r="A54" s="75" t="s">
        <v>85</v>
      </c>
      <c r="B54" s="76" t="s">
        <v>86</v>
      </c>
    </row>
    <row r="55" spans="1:2" ht="12.75">
      <c r="A55" s="75"/>
      <c r="B55" s="76"/>
    </row>
    <row r="56" spans="1:2" ht="12.75">
      <c r="A56" s="75"/>
      <c r="B56" s="76"/>
    </row>
    <row r="57" spans="1:11" s="79" customFormat="1" ht="12.75">
      <c r="A57" s="77"/>
      <c r="B57" s="78" t="s">
        <v>87</v>
      </c>
      <c r="D57" s="7" t="s">
        <v>88</v>
      </c>
      <c r="E57" s="7"/>
      <c r="F57" s="7" t="s">
        <v>89</v>
      </c>
      <c r="G57" s="7"/>
      <c r="H57" s="7" t="s">
        <v>90</v>
      </c>
      <c r="I57" s="7"/>
      <c r="J57" s="7" t="s">
        <v>91</v>
      </c>
      <c r="K57" s="7"/>
    </row>
    <row r="58" spans="4:13" ht="12.75">
      <c r="D58" s="7" t="s">
        <v>12</v>
      </c>
      <c r="E58" s="7"/>
      <c r="F58" s="7" t="s">
        <v>12</v>
      </c>
      <c r="G58" s="7"/>
      <c r="H58" s="7" t="s">
        <v>12</v>
      </c>
      <c r="I58" s="7"/>
      <c r="J58" s="7" t="s">
        <v>12</v>
      </c>
      <c r="K58" s="7"/>
      <c r="L58" s="80"/>
      <c r="M58" s="81"/>
    </row>
    <row r="59" spans="12:13" ht="12.75">
      <c r="L59" s="80"/>
      <c r="M59" s="81"/>
    </row>
    <row r="60" spans="2:13" ht="12.75">
      <c r="B60" s="130" t="s">
        <v>92</v>
      </c>
      <c r="C60" s="130"/>
      <c r="D60" s="26"/>
      <c r="E60" s="26"/>
      <c r="F60" s="26"/>
      <c r="G60" s="26"/>
      <c r="H60" s="26"/>
      <c r="I60" s="26"/>
      <c r="J60" s="26"/>
      <c r="K60" s="26"/>
      <c r="L60" s="80"/>
      <c r="M60" s="81"/>
    </row>
    <row r="61" spans="2:13" ht="12.75">
      <c r="B61" s="72" t="s">
        <v>14</v>
      </c>
      <c r="D61" s="26">
        <v>5005</v>
      </c>
      <c r="E61" s="26"/>
      <c r="F61" s="26"/>
      <c r="G61" s="26"/>
      <c r="H61" s="26"/>
      <c r="I61" s="26"/>
      <c r="J61" s="82">
        <f>SUM(D61:I61)</f>
        <v>5005</v>
      </c>
      <c r="K61" s="82"/>
      <c r="L61" s="80"/>
      <c r="M61" s="81"/>
    </row>
    <row r="62" spans="2:13" ht="12.75">
      <c r="B62" s="72" t="s">
        <v>93</v>
      </c>
      <c r="D62" s="26">
        <v>678</v>
      </c>
      <c r="E62" s="26"/>
      <c r="F62" s="26"/>
      <c r="G62" s="26"/>
      <c r="H62" s="26">
        <v>-678</v>
      </c>
      <c r="I62" s="26"/>
      <c r="J62" s="26">
        <f>SUM(D62:I62)</f>
        <v>0</v>
      </c>
      <c r="K62" s="26"/>
      <c r="L62" s="80"/>
      <c r="M62" s="81"/>
    </row>
    <row r="63" spans="4:13" ht="12.75">
      <c r="D63" s="26"/>
      <c r="E63" s="26"/>
      <c r="F63" s="26"/>
      <c r="G63" s="26"/>
      <c r="H63" s="26"/>
      <c r="I63" s="26"/>
      <c r="J63" s="26"/>
      <c r="K63" s="26"/>
      <c r="L63" s="80"/>
      <c r="M63" s="81"/>
    </row>
    <row r="64" spans="2:11" ht="13.5" thickBot="1">
      <c r="B64" s="76" t="s">
        <v>94</v>
      </c>
      <c r="D64" s="83">
        <f>SUM(D61:E63)</f>
        <v>5683</v>
      </c>
      <c r="E64" s="84"/>
      <c r="F64" s="83">
        <f>SUM(F61:G63)</f>
        <v>0</v>
      </c>
      <c r="G64" s="84"/>
      <c r="H64" s="83">
        <f>SUM(H61:I63)</f>
        <v>-678</v>
      </c>
      <c r="I64" s="84"/>
      <c r="J64" s="83">
        <f>SUM(J61:K63)</f>
        <v>5005</v>
      </c>
      <c r="K64" s="84"/>
    </row>
    <row r="65" spans="2:11" ht="12.75">
      <c r="B65" s="76"/>
      <c r="D65" s="85"/>
      <c r="E65" s="85"/>
      <c r="F65" s="85"/>
      <c r="G65" s="85"/>
      <c r="H65" s="85"/>
      <c r="I65" s="85"/>
      <c r="J65" s="85"/>
      <c r="K65" s="85"/>
    </row>
    <row r="66" spans="2:3" ht="12.75">
      <c r="B66" s="130" t="s">
        <v>95</v>
      </c>
      <c r="C66" s="130"/>
    </row>
    <row r="67" spans="2:11" ht="12.75">
      <c r="B67" s="72" t="s">
        <v>96</v>
      </c>
      <c r="D67" s="26">
        <v>-2598</v>
      </c>
      <c r="E67" s="26"/>
      <c r="F67" s="26">
        <v>105</v>
      </c>
      <c r="G67" s="26"/>
      <c r="H67" s="26">
        <v>-112</v>
      </c>
      <c r="I67" s="26"/>
      <c r="J67" s="26">
        <f>SUM(D67:I67)</f>
        <v>-2605</v>
      </c>
      <c r="K67" s="26"/>
    </row>
    <row r="68" spans="2:11" ht="12.75">
      <c r="B68" s="72" t="s">
        <v>97</v>
      </c>
      <c r="D68" s="26"/>
      <c r="E68" s="26"/>
      <c r="F68" s="26"/>
      <c r="G68" s="26"/>
      <c r="H68" s="26"/>
      <c r="I68" s="26"/>
      <c r="J68" s="124">
        <v>0</v>
      </c>
      <c r="K68" s="26"/>
    </row>
    <row r="69" spans="2:11" ht="12.75">
      <c r="B69" s="72" t="s">
        <v>98</v>
      </c>
      <c r="D69" s="26"/>
      <c r="E69" s="26"/>
      <c r="F69" s="26"/>
      <c r="G69" s="26"/>
      <c r="H69" s="26"/>
      <c r="I69" s="26"/>
      <c r="J69" s="26">
        <f>+J67-J68</f>
        <v>-2605</v>
      </c>
      <c r="K69" s="26"/>
    </row>
    <row r="70" spans="2:11" ht="12.75">
      <c r="B70" s="72" t="s">
        <v>99</v>
      </c>
      <c r="D70" s="26"/>
      <c r="E70" s="26"/>
      <c r="F70" s="26"/>
      <c r="G70" s="26"/>
      <c r="H70" s="26"/>
      <c r="I70" s="26"/>
      <c r="J70" s="26">
        <v>-157</v>
      </c>
      <c r="K70" s="26"/>
    </row>
    <row r="71" spans="2:11" ht="12.75">
      <c r="B71" s="72" t="s">
        <v>100</v>
      </c>
      <c r="D71" s="26"/>
      <c r="E71" s="26"/>
      <c r="F71" s="26"/>
      <c r="G71" s="26"/>
      <c r="H71" s="26"/>
      <c r="I71" s="26"/>
      <c r="J71" s="26">
        <v>8</v>
      </c>
      <c r="K71" s="26"/>
    </row>
    <row r="72" spans="4:11" ht="12.75">
      <c r="D72" s="131"/>
      <c r="E72" s="131"/>
      <c r="F72" s="131"/>
      <c r="G72" s="131"/>
      <c r="H72" s="131"/>
      <c r="I72" s="131"/>
      <c r="J72" s="131"/>
      <c r="K72" s="131"/>
    </row>
    <row r="73" spans="2:11" ht="13.5" thickBot="1">
      <c r="B73" s="76" t="s">
        <v>244</v>
      </c>
      <c r="D73" s="132"/>
      <c r="E73" s="132"/>
      <c r="F73" s="132"/>
      <c r="G73" s="132"/>
      <c r="H73" s="132"/>
      <c r="I73" s="132"/>
      <c r="J73" s="87">
        <f>SUM(J69:K72)</f>
        <v>-2754</v>
      </c>
      <c r="K73" s="88"/>
    </row>
    <row r="74" spans="3:11" ht="12.75">
      <c r="C74" s="80"/>
      <c r="D74" s="89"/>
      <c r="E74" s="90"/>
      <c r="F74" s="89"/>
      <c r="G74" s="90"/>
      <c r="H74" s="90"/>
      <c r="I74" s="90"/>
      <c r="J74" s="123"/>
      <c r="K74" s="90"/>
    </row>
    <row r="75" spans="3:11" ht="12.75">
      <c r="C75" s="80"/>
      <c r="D75" s="91"/>
      <c r="E75" s="17"/>
      <c r="F75" s="17"/>
      <c r="G75" s="17"/>
      <c r="H75" s="17"/>
      <c r="I75" s="17"/>
      <c r="J75" s="17"/>
      <c r="K75" s="80"/>
    </row>
    <row r="76" spans="1:10" ht="12.75">
      <c r="A76" s="75" t="s">
        <v>101</v>
      </c>
      <c r="B76" s="76" t="s">
        <v>102</v>
      </c>
      <c r="J76" s="80"/>
    </row>
    <row r="81" spans="1:2" ht="12.75">
      <c r="A81" s="75" t="s">
        <v>103</v>
      </c>
      <c r="B81" s="76" t="s">
        <v>104</v>
      </c>
    </row>
    <row r="87" spans="1:2" ht="12.75">
      <c r="A87" s="75" t="s">
        <v>105</v>
      </c>
      <c r="B87" s="76" t="s">
        <v>106</v>
      </c>
    </row>
    <row r="92" spans="1:2" ht="12.75">
      <c r="A92" s="75" t="s">
        <v>107</v>
      </c>
      <c r="B92" s="76" t="s">
        <v>108</v>
      </c>
    </row>
    <row r="97" spans="1:2" ht="12.75">
      <c r="A97" s="75" t="s">
        <v>109</v>
      </c>
      <c r="B97" s="76" t="s">
        <v>110</v>
      </c>
    </row>
    <row r="99" ht="12.75">
      <c r="B99" s="72" t="s">
        <v>226</v>
      </c>
    </row>
    <row r="100" ht="12.75">
      <c r="B100" s="72" t="s">
        <v>207</v>
      </c>
    </row>
    <row r="102" ht="12.75">
      <c r="B102" s="72" t="s">
        <v>209</v>
      </c>
    </row>
    <row r="103" ht="12.75">
      <c r="B103" s="72" t="s">
        <v>208</v>
      </c>
    </row>
    <row r="105" ht="12.75">
      <c r="B105" s="72" t="s">
        <v>192</v>
      </c>
    </row>
    <row r="106" ht="12.75">
      <c r="B106" s="72" t="s">
        <v>210</v>
      </c>
    </row>
    <row r="108" ht="12.75">
      <c r="B108" s="72" t="s">
        <v>237</v>
      </c>
    </row>
    <row r="109" ht="12.75">
      <c r="B109" s="72" t="s">
        <v>205</v>
      </c>
    </row>
    <row r="112" ht="12.75">
      <c r="A112" s="75" t="s">
        <v>111</v>
      </c>
    </row>
    <row r="115" ht="12.75">
      <c r="B115" s="72" t="s">
        <v>227</v>
      </c>
    </row>
    <row r="116" ht="12.75">
      <c r="B116" s="72" t="s">
        <v>228</v>
      </c>
    </row>
    <row r="117" ht="12.75">
      <c r="B117" s="72" t="s">
        <v>233</v>
      </c>
    </row>
    <row r="119" ht="12.75">
      <c r="B119" s="72" t="s">
        <v>238</v>
      </c>
    </row>
    <row r="120" ht="12.75">
      <c r="B120" s="72" t="s">
        <v>229</v>
      </c>
    </row>
    <row r="122" spans="1:2" ht="12.75">
      <c r="A122" s="75" t="s">
        <v>112</v>
      </c>
      <c r="B122" s="76" t="s">
        <v>113</v>
      </c>
    </row>
    <row r="123" spans="1:2" ht="12.75">
      <c r="A123" s="75"/>
      <c r="B123" s="76"/>
    </row>
    <row r="124" ht="12.75">
      <c r="B124" s="72" t="s">
        <v>193</v>
      </c>
    </row>
    <row r="125" ht="15.75" customHeight="1"/>
    <row r="126" ht="12.75">
      <c r="B126" s="72" t="s">
        <v>245</v>
      </c>
    </row>
    <row r="127" ht="12.75">
      <c r="B127" s="72" t="s">
        <v>194</v>
      </c>
    </row>
    <row r="130" spans="1:2" ht="12.75">
      <c r="A130" s="75" t="s">
        <v>114</v>
      </c>
      <c r="B130" s="76" t="s">
        <v>115</v>
      </c>
    </row>
    <row r="132" ht="12.75">
      <c r="B132" s="72" t="s">
        <v>230</v>
      </c>
    </row>
    <row r="133" ht="12.75">
      <c r="B133" s="72" t="s">
        <v>231</v>
      </c>
    </row>
    <row r="135" spans="1:2" ht="12.75">
      <c r="A135" s="75" t="s">
        <v>116</v>
      </c>
      <c r="B135" s="76" t="s">
        <v>18</v>
      </c>
    </row>
    <row r="141" spans="1:2" ht="12.75">
      <c r="A141" s="75" t="s">
        <v>117</v>
      </c>
      <c r="B141" s="76" t="s">
        <v>118</v>
      </c>
    </row>
    <row r="146" spans="1:2" ht="12.75">
      <c r="A146" s="75" t="s">
        <v>119</v>
      </c>
      <c r="B146" s="76" t="s">
        <v>120</v>
      </c>
    </row>
    <row r="151" spans="1:2" ht="12.75">
      <c r="A151" s="75" t="s">
        <v>121</v>
      </c>
      <c r="B151" s="76" t="s">
        <v>122</v>
      </c>
    </row>
    <row r="152" spans="1:2" ht="12.75">
      <c r="A152" s="75"/>
      <c r="B152" s="76"/>
    </row>
    <row r="153" spans="1:2" ht="12.75">
      <c r="A153" s="75"/>
      <c r="B153" s="76" t="s">
        <v>123</v>
      </c>
    </row>
    <row r="154" spans="1:2" ht="12.75">
      <c r="A154" s="75"/>
      <c r="B154" s="76"/>
    </row>
    <row r="155" spans="1:2" ht="12.75">
      <c r="A155" s="75"/>
      <c r="B155" s="76"/>
    </row>
    <row r="156" spans="1:2" ht="12.75">
      <c r="A156" s="75"/>
      <c r="B156" s="76"/>
    </row>
    <row r="157" spans="1:2" ht="12.75">
      <c r="A157" s="75"/>
      <c r="B157" s="76"/>
    </row>
    <row r="159" ht="12.75">
      <c r="B159" s="76" t="s">
        <v>124</v>
      </c>
    </row>
    <row r="161" ht="15" customHeight="1"/>
    <row r="164" spans="4:8" ht="12.75">
      <c r="D164" s="7" t="s">
        <v>125</v>
      </c>
      <c r="F164" s="7" t="s">
        <v>126</v>
      </c>
      <c r="H164" s="7"/>
    </row>
    <row r="165" spans="4:8" ht="12.75">
      <c r="D165" s="7" t="s">
        <v>127</v>
      </c>
      <c r="F165" s="7" t="s">
        <v>127</v>
      </c>
      <c r="H165" s="7" t="s">
        <v>195</v>
      </c>
    </row>
    <row r="166" spans="4:8" ht="12.75">
      <c r="D166" s="7" t="s">
        <v>12</v>
      </c>
      <c r="F166" s="7" t="s">
        <v>12</v>
      </c>
      <c r="H166" s="7" t="s">
        <v>12</v>
      </c>
    </row>
    <row r="167" spans="2:11" ht="12.75">
      <c r="B167" s="72" t="s">
        <v>128</v>
      </c>
      <c r="D167" s="17">
        <v>5950</v>
      </c>
      <c r="F167" s="17">
        <v>5950</v>
      </c>
      <c r="G167" s="17"/>
      <c r="H167" s="17">
        <f>D167-F167</f>
        <v>0</v>
      </c>
      <c r="I167" s="17"/>
      <c r="K167" s="17"/>
    </row>
    <row r="168" spans="2:11" ht="12.75">
      <c r="B168" s="72" t="s">
        <v>129</v>
      </c>
      <c r="D168" s="17">
        <v>1500</v>
      </c>
      <c r="F168" s="17">
        <v>1601</v>
      </c>
      <c r="G168" s="17"/>
      <c r="H168" s="17">
        <f>+D168-F168</f>
        <v>-101</v>
      </c>
      <c r="I168" s="17"/>
      <c r="K168" s="17"/>
    </row>
    <row r="169" spans="2:11" ht="12.75">
      <c r="B169" s="72" t="s">
        <v>130</v>
      </c>
      <c r="D169" s="17">
        <v>1350</v>
      </c>
      <c r="F169" s="17">
        <v>1529</v>
      </c>
      <c r="G169" s="17"/>
      <c r="H169" s="17">
        <f>+D169-F169</f>
        <v>-179</v>
      </c>
      <c r="I169" s="17"/>
      <c r="K169" s="17"/>
    </row>
    <row r="170" spans="4:11" ht="12.75">
      <c r="D170" s="17"/>
      <c r="F170" s="17"/>
      <c r="G170" s="17"/>
      <c r="H170" s="17"/>
      <c r="I170" s="17"/>
      <c r="K170" s="17"/>
    </row>
    <row r="171" spans="1:11" s="76" customFormat="1" ht="13.5" thickBot="1">
      <c r="A171" s="71"/>
      <c r="B171" s="76" t="s">
        <v>51</v>
      </c>
      <c r="D171" s="92">
        <f>SUM(D167:D170)</f>
        <v>8800</v>
      </c>
      <c r="F171" s="92">
        <f>SUM(F167:F170)</f>
        <v>9080</v>
      </c>
      <c r="G171" s="93"/>
      <c r="H171" s="92">
        <f>SUM(H167:H170)</f>
        <v>-280</v>
      </c>
      <c r="I171" s="93"/>
      <c r="K171" s="93"/>
    </row>
    <row r="172" ht="13.5" thickTop="1"/>
    <row r="175" ht="12.75">
      <c r="B175" s="72" t="s">
        <v>196</v>
      </c>
    </row>
    <row r="176" ht="12.75">
      <c r="B176" s="72" t="s">
        <v>197</v>
      </c>
    </row>
    <row r="178" spans="4:8" ht="12.75">
      <c r="D178" s="7" t="s">
        <v>125</v>
      </c>
      <c r="F178" s="7" t="s">
        <v>126</v>
      </c>
      <c r="H178" s="7"/>
    </row>
    <row r="179" spans="4:8" ht="12.75">
      <c r="D179" s="7" t="s">
        <v>127</v>
      </c>
      <c r="F179" s="7" t="s">
        <v>127</v>
      </c>
      <c r="H179" s="7" t="s">
        <v>195</v>
      </c>
    </row>
    <row r="180" spans="4:8" ht="12.75">
      <c r="D180" s="7" t="s">
        <v>12</v>
      </c>
      <c r="F180" s="7" t="s">
        <v>12</v>
      </c>
      <c r="H180" s="7" t="s">
        <v>12</v>
      </c>
    </row>
    <row r="181" spans="2:8" ht="12.75">
      <c r="B181" s="72" t="s">
        <v>128</v>
      </c>
      <c r="D181" s="17">
        <v>4752</v>
      </c>
      <c r="F181" s="17">
        <v>4752</v>
      </c>
      <c r="G181" s="17"/>
      <c r="H181" s="17">
        <f>+D181-F181</f>
        <v>0</v>
      </c>
    </row>
    <row r="182" spans="4:8" ht="12.75">
      <c r="D182" s="17"/>
      <c r="F182" s="17"/>
      <c r="G182" s="17"/>
      <c r="H182" s="17"/>
    </row>
    <row r="183" spans="2:8" ht="13.5" thickBot="1">
      <c r="B183" s="76" t="s">
        <v>51</v>
      </c>
      <c r="C183" s="76"/>
      <c r="D183" s="92">
        <f>SUM(D181:D182)</f>
        <v>4752</v>
      </c>
      <c r="E183" s="76"/>
      <c r="F183" s="92">
        <f>SUM(F181:F182)</f>
        <v>4752</v>
      </c>
      <c r="G183" s="93"/>
      <c r="H183" s="92">
        <f>SUM(H181:H182)</f>
        <v>0</v>
      </c>
    </row>
    <row r="184" ht="13.5" thickTop="1"/>
    <row r="185" spans="1:2" ht="12.75">
      <c r="A185" s="75" t="s">
        <v>131</v>
      </c>
      <c r="B185" s="76" t="s">
        <v>132</v>
      </c>
    </row>
    <row r="190" spans="4:8" ht="12.75">
      <c r="D190" s="7" t="s">
        <v>133</v>
      </c>
      <c r="F190" s="7" t="s">
        <v>134</v>
      </c>
      <c r="H190" s="7" t="s">
        <v>51</v>
      </c>
    </row>
    <row r="191" spans="4:8" ht="12.75">
      <c r="D191" s="7" t="s">
        <v>135</v>
      </c>
      <c r="F191" s="7" t="s">
        <v>135</v>
      </c>
      <c r="H191" s="7" t="s">
        <v>135</v>
      </c>
    </row>
    <row r="192" spans="2:8" ht="12.75">
      <c r="B192" s="72" t="s">
        <v>136</v>
      </c>
      <c r="D192" s="17">
        <v>728</v>
      </c>
      <c r="F192" s="17">
        <v>220</v>
      </c>
      <c r="H192" s="17">
        <f>+D192+F192</f>
        <v>948</v>
      </c>
    </row>
    <row r="193" spans="2:8" ht="12.75">
      <c r="B193" s="72" t="s">
        <v>137</v>
      </c>
      <c r="D193" s="17">
        <v>3298</v>
      </c>
      <c r="F193" s="17">
        <v>0</v>
      </c>
      <c r="H193" s="17">
        <f>+D193+F193</f>
        <v>3298</v>
      </c>
    </row>
    <row r="194" spans="4:8" ht="12.75">
      <c r="D194" s="17"/>
      <c r="F194" s="17"/>
      <c r="H194" s="17"/>
    </row>
    <row r="195" spans="2:8" ht="13.5" thickBot="1">
      <c r="B195" s="76" t="s">
        <v>51</v>
      </c>
      <c r="D195" s="94">
        <f>SUM(D192:D194)</f>
        <v>4026</v>
      </c>
      <c r="F195" s="94">
        <f>SUM(F192:F194)</f>
        <v>220</v>
      </c>
      <c r="H195" s="94">
        <f>SUM(H192:H194)</f>
        <v>4246</v>
      </c>
    </row>
    <row r="197" spans="1:2" ht="12.75">
      <c r="A197" s="75" t="s">
        <v>138</v>
      </c>
      <c r="B197" s="76" t="s">
        <v>139</v>
      </c>
    </row>
    <row r="202" spans="1:2" ht="12.75">
      <c r="A202" s="75" t="s">
        <v>140</v>
      </c>
      <c r="B202" s="76" t="s">
        <v>141</v>
      </c>
    </row>
    <row r="204" ht="12.75">
      <c r="B204" s="72" t="s">
        <v>183</v>
      </c>
    </row>
    <row r="205" ht="12.75">
      <c r="B205" s="72" t="s">
        <v>184</v>
      </c>
    </row>
    <row r="206" ht="12.75">
      <c r="B206" s="72" t="s">
        <v>185</v>
      </c>
    </row>
    <row r="207" ht="12.75">
      <c r="B207" s="72" t="s">
        <v>186</v>
      </c>
    </row>
    <row r="208" ht="12.75">
      <c r="B208" s="72" t="s">
        <v>187</v>
      </c>
    </row>
    <row r="209" ht="12.75">
      <c r="B209" s="72" t="s">
        <v>188</v>
      </c>
    </row>
    <row r="210" ht="12.75">
      <c r="B210" s="72" t="s">
        <v>189</v>
      </c>
    </row>
    <row r="211" ht="12.75">
      <c r="B211" s="72" t="s">
        <v>190</v>
      </c>
    </row>
    <row r="212" ht="12.75">
      <c r="B212" s="72" t="s">
        <v>234</v>
      </c>
    </row>
    <row r="214" ht="12.75">
      <c r="B214" s="72" t="s">
        <v>206</v>
      </c>
    </row>
    <row r="216" ht="12.75">
      <c r="B216" s="72" t="s">
        <v>191</v>
      </c>
    </row>
    <row r="219" spans="1:2" ht="12.75">
      <c r="A219" s="75" t="s">
        <v>142</v>
      </c>
      <c r="B219" s="76" t="s">
        <v>143</v>
      </c>
    </row>
    <row r="220" spans="1:2" ht="12.75">
      <c r="A220" s="75"/>
      <c r="B220" s="76"/>
    </row>
    <row r="221" spans="1:2" ht="12.75">
      <c r="A221" s="75"/>
      <c r="B221" s="79" t="s">
        <v>144</v>
      </c>
    </row>
    <row r="222" spans="1:2" ht="12.75">
      <c r="A222" s="75"/>
      <c r="B222" s="79"/>
    </row>
    <row r="223" spans="1:18" ht="12.75">
      <c r="A223" s="75"/>
      <c r="B223" s="76"/>
      <c r="F223" s="129" t="s">
        <v>145</v>
      </c>
      <c r="G223" s="129"/>
      <c r="H223" s="3"/>
      <c r="I223" s="130" t="s">
        <v>146</v>
      </c>
      <c r="J223" s="130"/>
      <c r="M223" s="95"/>
      <c r="N223" s="95"/>
      <c r="O223" s="96"/>
      <c r="P223" s="97"/>
      <c r="Q223" s="97"/>
      <c r="R223" s="97"/>
    </row>
    <row r="224" spans="1:18" ht="12.75">
      <c r="A224" s="75"/>
      <c r="B224" s="76"/>
      <c r="F224" s="98">
        <v>38717</v>
      </c>
      <c r="G224" s="99">
        <v>38352</v>
      </c>
      <c r="H224" s="100"/>
      <c r="I224" s="98">
        <v>38717</v>
      </c>
      <c r="J224" s="99">
        <v>38352</v>
      </c>
      <c r="M224" s="95"/>
      <c r="N224" s="95"/>
      <c r="O224" s="101"/>
      <c r="P224" s="97"/>
      <c r="Q224" s="95"/>
      <c r="R224" s="95"/>
    </row>
    <row r="225" spans="13:18" ht="12.75">
      <c r="M225" s="95"/>
      <c r="N225" s="95"/>
      <c r="O225" s="96"/>
      <c r="P225" s="102"/>
      <c r="Q225" s="103"/>
      <c r="R225" s="103"/>
    </row>
    <row r="226" spans="2:18" ht="13.5" thickBot="1">
      <c r="B226" s="72" t="s">
        <v>235</v>
      </c>
      <c r="F226" s="104">
        <f>'IS'!B35</f>
        <v>-1239</v>
      </c>
      <c r="G226" s="104">
        <f>'IS'!D35</f>
        <v>356</v>
      </c>
      <c r="H226" s="86"/>
      <c r="I226" s="104">
        <f>'IS'!F35</f>
        <v>-2755</v>
      </c>
      <c r="J226" s="104">
        <f>'IS'!H35</f>
        <v>2861.7569999999996</v>
      </c>
      <c r="M226" s="95"/>
      <c r="N226" s="95"/>
      <c r="O226" s="96"/>
      <c r="P226" s="102"/>
      <c r="Q226" s="103"/>
      <c r="R226" s="103"/>
    </row>
    <row r="227" spans="6:18" ht="12.75">
      <c r="F227" s="17"/>
      <c r="G227" s="17"/>
      <c r="I227" s="17"/>
      <c r="J227" s="17"/>
      <c r="M227" s="95"/>
      <c r="N227" s="95"/>
      <c r="O227" s="96"/>
      <c r="P227" s="102"/>
      <c r="Q227" s="103"/>
      <c r="R227" s="103"/>
    </row>
    <row r="228" spans="2:18" ht="13.5" thickBot="1">
      <c r="B228" s="72" t="s">
        <v>147</v>
      </c>
      <c r="F228" s="104">
        <f>+'[1]BS'!B33*4</f>
        <v>105600</v>
      </c>
      <c r="G228" s="105">
        <v>105600</v>
      </c>
      <c r="H228" s="86"/>
      <c r="I228" s="104">
        <f>26400*4</f>
        <v>105600</v>
      </c>
      <c r="J228" s="104">
        <v>105600</v>
      </c>
      <c r="M228" s="95"/>
      <c r="N228" s="95"/>
      <c r="O228" s="96"/>
      <c r="P228" s="102"/>
      <c r="Q228" s="103"/>
      <c r="R228" s="103"/>
    </row>
    <row r="229" spans="2:18" ht="12.75">
      <c r="B229" s="72" t="s">
        <v>148</v>
      </c>
      <c r="F229" s="26"/>
      <c r="G229" s="26"/>
      <c r="H229" s="26"/>
      <c r="I229" s="26"/>
      <c r="J229" s="26"/>
      <c r="M229" s="95"/>
      <c r="N229" s="106"/>
      <c r="O229" s="96"/>
      <c r="P229" s="102"/>
      <c r="Q229" s="103"/>
      <c r="R229" s="103"/>
    </row>
    <row r="230" spans="6:18" ht="12.75">
      <c r="F230" s="26"/>
      <c r="G230" s="26"/>
      <c r="H230" s="26"/>
      <c r="I230" s="17"/>
      <c r="J230" s="17"/>
      <c r="M230" s="96"/>
      <c r="N230" s="95"/>
      <c r="O230" s="96"/>
      <c r="P230" s="102"/>
      <c r="Q230" s="95"/>
      <c r="R230" s="95"/>
    </row>
    <row r="231" spans="2:18" ht="13.5" thickBot="1">
      <c r="B231" s="79" t="s">
        <v>149</v>
      </c>
      <c r="F231" s="107">
        <f>+F226/F228*100</f>
        <v>-1.1732954545454544</v>
      </c>
      <c r="G231" s="107">
        <f>+G226/G228*100</f>
        <v>0.3371212121212121</v>
      </c>
      <c r="H231" s="108"/>
      <c r="I231" s="107">
        <f>+I226/I228*100</f>
        <v>-2.608901515151515</v>
      </c>
      <c r="J231" s="107">
        <f>+J226/J228*100</f>
        <v>2.7099971590909084</v>
      </c>
      <c r="M231" s="96"/>
      <c r="N231" s="95"/>
      <c r="O231" s="96"/>
      <c r="P231" s="96"/>
      <c r="Q231" s="95"/>
      <c r="R231" s="95"/>
    </row>
    <row r="232" spans="2:18" ht="12.75">
      <c r="B232" s="79"/>
      <c r="F232" s="108"/>
      <c r="G232" s="108"/>
      <c r="H232" s="108"/>
      <c r="J232" s="108"/>
      <c r="K232" s="108"/>
      <c r="M232" s="96"/>
      <c r="N232" s="95"/>
      <c r="O232" s="96"/>
      <c r="P232" s="96"/>
      <c r="Q232" s="95"/>
      <c r="R232" s="95"/>
    </row>
    <row r="233" spans="13:18" ht="12.75">
      <c r="M233" s="95"/>
      <c r="N233" s="95"/>
      <c r="O233" s="96"/>
      <c r="P233" s="95"/>
      <c r="Q233" s="95"/>
      <c r="R233" s="95"/>
    </row>
    <row r="234" spans="15:17" ht="12.75">
      <c r="O234" s="17"/>
      <c r="P234" s="102"/>
      <c r="Q234" s="95"/>
    </row>
    <row r="235" spans="1:11" ht="12.75">
      <c r="A235" s="109" t="s">
        <v>150</v>
      </c>
      <c r="K235" s="110"/>
    </row>
    <row r="238" ht="12.75">
      <c r="M238" s="111"/>
    </row>
    <row r="239" spans="1:13" ht="12.75">
      <c r="A239" s="109" t="s">
        <v>151</v>
      </c>
      <c r="M239" s="111"/>
    </row>
    <row r="240" ht="12.75">
      <c r="A240" s="109" t="s">
        <v>152</v>
      </c>
    </row>
    <row r="241" ht="12.75">
      <c r="A241" s="71" t="s">
        <v>153</v>
      </c>
    </row>
    <row r="242" ht="12.75">
      <c r="A242" s="112" t="s">
        <v>181</v>
      </c>
    </row>
  </sheetData>
  <mergeCells count="11">
    <mergeCell ref="D73:E73"/>
    <mergeCell ref="F73:G73"/>
    <mergeCell ref="H73:I73"/>
    <mergeCell ref="B60:C60"/>
    <mergeCell ref="B66:C66"/>
    <mergeCell ref="D72:E72"/>
    <mergeCell ref="F72:G72"/>
    <mergeCell ref="F223:G223"/>
    <mergeCell ref="I223:J223"/>
    <mergeCell ref="H72:I72"/>
    <mergeCell ref="J72:K72"/>
  </mergeCells>
  <printOptions/>
  <pageMargins left="0.75" right="0.75" top="1" bottom="1" header="0.5" footer="0.5"/>
  <pageSetup horizontalDpi="600" verticalDpi="600" orientation="portrait" scale="61" r:id="rId2"/>
  <drawing r:id="rId1"/>
</worksheet>
</file>

<file path=xl/worksheets/sheet5.xml><?xml version="1.0" encoding="utf-8"?>
<worksheet xmlns="http://schemas.openxmlformats.org/spreadsheetml/2006/main" xmlns:r="http://schemas.openxmlformats.org/officeDocument/2006/relationships">
  <dimension ref="A1:G60"/>
  <sheetViews>
    <sheetView zoomScale="75" zoomScaleNormal="75" workbookViewId="0" topLeftCell="A1">
      <pane xSplit="2" ySplit="13" topLeftCell="C28" activePane="bottomRight" state="frozen"/>
      <selection pane="topLeft" activeCell="A1" sqref="A1"/>
      <selection pane="topRight" activeCell="C1" sqref="C1"/>
      <selection pane="bottomLeft" activeCell="A13" sqref="A13"/>
      <selection pane="bottomRight" activeCell="D29" sqref="D29"/>
    </sheetView>
  </sheetViews>
  <sheetFormatPr defaultColWidth="9.140625" defaultRowHeight="12.75"/>
  <cols>
    <col min="1" max="1" width="4.421875" style="31" customWidth="1"/>
    <col min="2" max="2" width="3.421875" style="31" customWidth="1"/>
    <col min="3" max="3" width="69.421875" style="31" customWidth="1"/>
    <col min="4" max="4" width="14.8515625" style="63" bestFit="1" customWidth="1"/>
    <col min="5" max="5" width="3.421875" style="31" customWidth="1"/>
    <col min="6" max="6" width="14.8515625" style="31" bestFit="1" customWidth="1"/>
    <col min="7" max="16384" width="9.140625" style="31" customWidth="1"/>
  </cols>
  <sheetData>
    <row r="1" ht="12.75">
      <c r="A1" s="62" t="str">
        <f>+'[2]Equity'!A1</f>
        <v>PALETTE MULTIMEDIA BERHAD </v>
      </c>
    </row>
    <row r="2" ht="12.75">
      <c r="A2" s="5" t="str">
        <f>+'[2]Equity'!A2</f>
        <v>(Company No.: 420056-K)</v>
      </c>
    </row>
    <row r="4" ht="12.75">
      <c r="A4" s="62" t="s">
        <v>60</v>
      </c>
    </row>
    <row r="5" ht="12.75">
      <c r="A5" s="1" t="s">
        <v>154</v>
      </c>
    </row>
    <row r="6" ht="12.75">
      <c r="A6" s="62"/>
    </row>
    <row r="8" spans="4:6" ht="12.75">
      <c r="D8" s="64" t="s">
        <v>61</v>
      </c>
      <c r="E8" s="64"/>
      <c r="F8" s="64" t="s">
        <v>61</v>
      </c>
    </row>
    <row r="9" spans="4:6" ht="12.75">
      <c r="D9" s="64" t="s">
        <v>62</v>
      </c>
      <c r="E9" s="64"/>
      <c r="F9" s="64" t="s">
        <v>62</v>
      </c>
    </row>
    <row r="10" spans="4:6" ht="12.75">
      <c r="D10" s="65" t="s">
        <v>198</v>
      </c>
      <c r="E10" s="65"/>
      <c r="F10" s="65" t="s">
        <v>63</v>
      </c>
    </row>
    <row r="11" spans="4:6" ht="12.75">
      <c r="D11" s="32" t="s">
        <v>3</v>
      </c>
      <c r="E11"/>
      <c r="F11" s="33" t="s">
        <v>13</v>
      </c>
    </row>
    <row r="12" spans="4:6" ht="12.75">
      <c r="D12" s="64" t="s">
        <v>12</v>
      </c>
      <c r="F12" s="64" t="s">
        <v>12</v>
      </c>
    </row>
    <row r="13" spans="1:6" ht="12.75">
      <c r="A13" s="62" t="s">
        <v>64</v>
      </c>
      <c r="D13" s="66"/>
      <c r="E13" s="117"/>
      <c r="F13" s="117"/>
    </row>
    <row r="14" spans="2:6" ht="12.75">
      <c r="B14" s="31" t="s">
        <v>158</v>
      </c>
      <c r="D14" s="66">
        <f>'IS'!F27</f>
        <v>-2754</v>
      </c>
      <c r="E14" s="117"/>
      <c r="F14" s="117">
        <f>'IS'!H27</f>
        <v>2865.7569999999996</v>
      </c>
    </row>
    <row r="15" spans="2:6" ht="12.75">
      <c r="B15" s="31" t="s">
        <v>65</v>
      </c>
      <c r="D15" s="66"/>
      <c r="E15" s="117"/>
      <c r="F15" s="117"/>
    </row>
    <row r="16" spans="3:6" ht="12.75">
      <c r="C16" s="31" t="s">
        <v>159</v>
      </c>
      <c r="D16" s="66">
        <v>273</v>
      </c>
      <c r="E16" s="117"/>
      <c r="F16" s="117">
        <v>367</v>
      </c>
    </row>
    <row r="17" spans="3:6" ht="12.75">
      <c r="C17" s="31" t="s">
        <v>160</v>
      </c>
      <c r="D17" s="66">
        <v>75</v>
      </c>
      <c r="E17" s="117"/>
      <c r="F17" s="117">
        <v>80</v>
      </c>
    </row>
    <row r="18" spans="3:6" ht="12.75">
      <c r="C18" s="31" t="s">
        <v>251</v>
      </c>
      <c r="D18" s="66">
        <v>10</v>
      </c>
      <c r="E18" s="117"/>
      <c r="F18" s="117">
        <v>10</v>
      </c>
    </row>
    <row r="19" spans="3:6" ht="12.75">
      <c r="C19" s="31" t="s">
        <v>161</v>
      </c>
      <c r="D19" s="66">
        <v>157</v>
      </c>
      <c r="E19" s="117"/>
      <c r="F19" s="117">
        <v>106</v>
      </c>
    </row>
    <row r="20" spans="3:6" ht="12.75">
      <c r="C20" s="31" t="s">
        <v>199</v>
      </c>
      <c r="D20" s="66">
        <v>-8</v>
      </c>
      <c r="E20" s="117"/>
      <c r="F20" s="117">
        <v>-21</v>
      </c>
    </row>
    <row r="21" spans="3:6" ht="12.75">
      <c r="C21" s="31" t="s">
        <v>202</v>
      </c>
      <c r="D21" s="66">
        <v>-2</v>
      </c>
      <c r="E21" s="117"/>
      <c r="F21" s="117">
        <v>0</v>
      </c>
    </row>
    <row r="22" spans="3:6" ht="12.75">
      <c r="C22" s="31" t="s">
        <v>200</v>
      </c>
      <c r="D22" s="66">
        <v>0</v>
      </c>
      <c r="E22" s="117"/>
      <c r="F22" s="117">
        <v>23</v>
      </c>
    </row>
    <row r="23" spans="3:6" ht="12.75">
      <c r="C23" s="31" t="s">
        <v>204</v>
      </c>
      <c r="D23" s="68">
        <v>-198</v>
      </c>
      <c r="E23" s="117"/>
      <c r="F23" s="118">
        <v>-228.51</v>
      </c>
    </row>
    <row r="24" spans="4:6" ht="12.75">
      <c r="D24" s="67"/>
      <c r="E24" s="117"/>
      <c r="F24" s="69"/>
    </row>
    <row r="25" spans="2:7" ht="12.75">
      <c r="B25" s="31" t="s">
        <v>162</v>
      </c>
      <c r="D25" s="117">
        <f>SUM(D14:D23)</f>
        <v>-2447</v>
      </c>
      <c r="E25" s="117"/>
      <c r="F25" s="117">
        <f>SUM(F14:F24)</f>
        <v>3202.2469999999994</v>
      </c>
      <c r="G25" s="117"/>
    </row>
    <row r="26" spans="3:6" ht="12.75">
      <c r="C26" s="31" t="s">
        <v>163</v>
      </c>
      <c r="D26" s="66">
        <v>1117</v>
      </c>
      <c r="E26" s="117"/>
      <c r="F26" s="117">
        <v>2428</v>
      </c>
    </row>
    <row r="27" spans="3:6" ht="12.75">
      <c r="C27" s="31" t="s">
        <v>239</v>
      </c>
      <c r="D27" s="66">
        <v>3019</v>
      </c>
      <c r="E27" s="117"/>
      <c r="F27" s="117">
        <v>10475</v>
      </c>
    </row>
    <row r="28" spans="3:6" ht="12.75">
      <c r="C28" s="31" t="s">
        <v>164</v>
      </c>
      <c r="D28" s="66">
        <v>-2159</v>
      </c>
      <c r="E28" s="117"/>
      <c r="F28" s="117">
        <v>-6402.28</v>
      </c>
    </row>
    <row r="29" spans="4:6" ht="12.75">
      <c r="D29" s="68"/>
      <c r="E29" s="117"/>
      <c r="F29" s="118"/>
    </row>
    <row r="30" spans="2:6" ht="12.75">
      <c r="B30" s="31" t="s">
        <v>219</v>
      </c>
      <c r="D30" s="117">
        <f>SUM(D25:D29)</f>
        <v>-470</v>
      </c>
      <c r="E30" s="117"/>
      <c r="F30" s="117">
        <f>SUM(F25:F29)</f>
        <v>9702.967</v>
      </c>
    </row>
    <row r="31" spans="3:6" ht="12.75">
      <c r="C31" s="31" t="s">
        <v>165</v>
      </c>
      <c r="D31" s="66">
        <v>-157</v>
      </c>
      <c r="E31" s="117"/>
      <c r="F31" s="117">
        <v>-106</v>
      </c>
    </row>
    <row r="32" spans="3:6" ht="12.75">
      <c r="C32" s="31" t="s">
        <v>220</v>
      </c>
      <c r="D32" s="66">
        <v>0</v>
      </c>
      <c r="E32" s="117"/>
      <c r="F32" s="117">
        <v>-4</v>
      </c>
    </row>
    <row r="33" spans="3:6" ht="12.75">
      <c r="C33" s="31" t="s">
        <v>221</v>
      </c>
      <c r="D33" s="66">
        <v>-608</v>
      </c>
      <c r="E33" s="117"/>
      <c r="F33" s="117">
        <v>-717</v>
      </c>
    </row>
    <row r="34" spans="2:6" ht="12.75">
      <c r="B34" s="31" t="s">
        <v>66</v>
      </c>
      <c r="D34" s="119">
        <f>SUM(D30:D33)</f>
        <v>-1235</v>
      </c>
      <c r="E34" s="117"/>
      <c r="F34" s="119">
        <f>SUM(F30:F33)</f>
        <v>8875.967</v>
      </c>
    </row>
    <row r="35" spans="4:6" ht="12.75">
      <c r="D35" s="66"/>
      <c r="E35" s="117"/>
      <c r="F35" s="117"/>
    </row>
    <row r="36" spans="1:6" ht="12.75">
      <c r="A36" s="62" t="s">
        <v>222</v>
      </c>
      <c r="D36" s="66"/>
      <c r="E36" s="117"/>
      <c r="F36" s="117"/>
    </row>
    <row r="37" spans="1:6" ht="12.75">
      <c r="A37" s="62"/>
      <c r="B37" s="31" t="s">
        <v>166</v>
      </c>
      <c r="D37" s="66">
        <v>-222</v>
      </c>
      <c r="E37" s="117"/>
      <c r="F37" s="117">
        <v>-19</v>
      </c>
    </row>
    <row r="38" spans="1:6" ht="12.75">
      <c r="A38" s="62"/>
      <c r="B38" s="31" t="s">
        <v>203</v>
      </c>
      <c r="D38" s="66">
        <v>2</v>
      </c>
      <c r="E38" s="117"/>
      <c r="F38" s="117">
        <v>0</v>
      </c>
    </row>
    <row r="39" spans="1:6" ht="12.75">
      <c r="A39" s="62"/>
      <c r="B39" s="31" t="s">
        <v>199</v>
      </c>
      <c r="D39" s="66">
        <v>8</v>
      </c>
      <c r="E39" s="117"/>
      <c r="F39" s="117">
        <v>21</v>
      </c>
    </row>
    <row r="40" spans="4:6" ht="12.75">
      <c r="D40" s="119">
        <f>SUM(D37:D39)</f>
        <v>-212</v>
      </c>
      <c r="E40" s="117"/>
      <c r="F40" s="119">
        <f>SUM(F37:F39)</f>
        <v>2</v>
      </c>
    </row>
    <row r="41" spans="4:6" ht="12.75">
      <c r="D41" s="67"/>
      <c r="E41" s="117"/>
      <c r="F41" s="69"/>
    </row>
    <row r="42" spans="1:6" ht="12.75">
      <c r="A42" s="62" t="s">
        <v>223</v>
      </c>
      <c r="D42" s="67"/>
      <c r="E42" s="117"/>
      <c r="F42" s="69"/>
    </row>
    <row r="43" spans="1:6" ht="12.75">
      <c r="A43" s="62"/>
      <c r="B43" s="31" t="s">
        <v>67</v>
      </c>
      <c r="D43" s="67">
        <v>0</v>
      </c>
      <c r="E43" s="117"/>
      <c r="F43" s="69">
        <v>4752</v>
      </c>
    </row>
    <row r="44" spans="1:6" ht="12.75">
      <c r="A44" s="62"/>
      <c r="B44" s="31" t="s">
        <v>167</v>
      </c>
      <c r="D44" s="67">
        <v>1392</v>
      </c>
      <c r="E44" s="117"/>
      <c r="F44" s="69">
        <v>-827</v>
      </c>
    </row>
    <row r="45" spans="1:6" ht="12.75">
      <c r="A45" s="62"/>
      <c r="B45" s="31" t="s">
        <v>168</v>
      </c>
      <c r="D45" s="67">
        <v>-52</v>
      </c>
      <c r="E45" s="117"/>
      <c r="F45" s="69">
        <v>-48</v>
      </c>
    </row>
    <row r="46" spans="2:6" ht="12.75">
      <c r="B46" s="31" t="s">
        <v>201</v>
      </c>
      <c r="D46" s="67">
        <v>0</v>
      </c>
      <c r="E46" s="117"/>
      <c r="F46" s="69">
        <v>13.463</v>
      </c>
    </row>
    <row r="47" spans="4:6" ht="12.75">
      <c r="D47" s="119">
        <f>SUM(D43:D46)</f>
        <v>1340</v>
      </c>
      <c r="E47" s="117"/>
      <c r="F47" s="119">
        <f>SUM(F43:F46)</f>
        <v>3890.463</v>
      </c>
    </row>
    <row r="48" spans="4:6" ht="12.75">
      <c r="D48" s="67"/>
      <c r="E48" s="117"/>
      <c r="F48" s="69"/>
    </row>
    <row r="49" spans="4:6" ht="12.75">
      <c r="D49" s="66"/>
      <c r="E49" s="117"/>
      <c r="F49" s="117"/>
    </row>
    <row r="50" spans="1:6" ht="12.75">
      <c r="A50" s="62" t="s">
        <v>240</v>
      </c>
      <c r="D50" s="117">
        <f>D34+D40+D47</f>
        <v>-107</v>
      </c>
      <c r="E50" s="117"/>
      <c r="F50" s="117">
        <f>F34+F40+F47</f>
        <v>12768.43</v>
      </c>
    </row>
    <row r="51" spans="1:6" ht="12.75">
      <c r="A51" s="62"/>
      <c r="D51" s="66"/>
      <c r="E51" s="117"/>
      <c r="F51" s="117"/>
    </row>
    <row r="52" spans="1:6" ht="12.75">
      <c r="A52" s="62" t="s">
        <v>169</v>
      </c>
      <c r="D52" s="66">
        <v>14269</v>
      </c>
      <c r="E52" s="117"/>
      <c r="F52" s="117">
        <v>1501</v>
      </c>
    </row>
    <row r="53" spans="1:6" ht="12.75">
      <c r="A53" s="62"/>
      <c r="D53" s="66"/>
      <c r="E53" s="117"/>
      <c r="F53" s="117"/>
    </row>
    <row r="54" spans="1:6" ht="13.5" thickBot="1">
      <c r="A54" s="62" t="s">
        <v>68</v>
      </c>
      <c r="D54" s="120">
        <f>D50+D52</f>
        <v>14162</v>
      </c>
      <c r="E54" s="117"/>
      <c r="F54" s="120">
        <f>F50+F52</f>
        <v>14269.43</v>
      </c>
    </row>
    <row r="55" ht="12.75">
      <c r="G55" s="117"/>
    </row>
    <row r="56" spans="5:6" ht="12.75">
      <c r="E56" s="121"/>
      <c r="F56" s="117"/>
    </row>
    <row r="57" spans="1:6" ht="12.75">
      <c r="A57" s="70" t="s">
        <v>22</v>
      </c>
      <c r="F57" s="117"/>
    </row>
    <row r="58" spans="1:6" ht="12.75">
      <c r="A58" s="30" t="s">
        <v>69</v>
      </c>
      <c r="F58" s="117"/>
    </row>
    <row r="59" ht="12.75">
      <c r="A59" s="30" t="s">
        <v>170</v>
      </c>
    </row>
    <row r="60" ht="12.75">
      <c r="A60" s="1" t="s">
        <v>171</v>
      </c>
    </row>
  </sheetData>
  <printOptions/>
  <pageMargins left="0.75" right="0.75" top="1" bottom="1" header="0.5" footer="0.5"/>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Palette System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Candice</dc:creator>
  <cp:keywords/>
  <dc:description/>
  <cp:lastModifiedBy>Secretary Dept</cp:lastModifiedBy>
  <cp:lastPrinted>2006-02-27T07:04:21Z</cp:lastPrinted>
  <dcterms:created xsi:type="dcterms:W3CDTF">2005-05-20T11:32:38Z</dcterms:created>
  <dcterms:modified xsi:type="dcterms:W3CDTF">2006-02-28T10:17:56Z</dcterms:modified>
  <cp:category/>
  <cp:version/>
  <cp:contentType/>
  <cp:contentStatus/>
</cp:coreProperties>
</file>